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Мира 21" sheetId="4" r:id="rId4"/>
  </sheets>
  <definedNames>
    <definedName name="_xlnm.Print_Area" localSheetId="3">'Мира 21'!$A$1:$L$67</definedName>
    <definedName name="_xlnm.Print_Area" localSheetId="1">'Основное'!$A$1:$K$30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<sst xmlns="http://schemas.openxmlformats.org/spreadsheetml/2006/main" count="223" uniqueCount="140">
  <si>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</si>
  <si>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</si>
  <si>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</si>
  <si>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</si>
  <si>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</si>
  <si>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</si>
  <si>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</si>
  <si>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</si>
  <si>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</si>
  <si>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</si>
  <si>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</si>
  <si>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</si>
  <si>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</si>
  <si>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</si>
  <si>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</si>
  <si>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</si>
  <si>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</si>
  <si>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</si>
  <si>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</si>
  <si>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</si>
  <si>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</si>
  <si>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</si>
  <si>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</si>
  <si>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</si>
  <si>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</si>
  <si>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</si>
  <si>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</si>
  <si>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</si>
  <si>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</si>
  <si>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</si>
  <si>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</si>
  <si>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</si>
  <si>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</si>
  <si>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</si>
  <si>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</si>
  <si>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</si>
  <si>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</si>
  <si>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</si>
  <si>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</si>
  <si>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</si>
  <si>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</si>
  <si>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</si>
  <si>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</si>
  <si>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</si>
  <si>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- 6</t>
  </si>
  <si>
    <t>ремонт подъезда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</si>
  <si>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</si>
  <si>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</si>
  <si>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</si>
  <si>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</si>
  <si>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</si>
  <si>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</si>
  <si>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</si>
  <si>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</si>
  <si>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</si>
  <si>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</si>
  <si>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</si>
  <si>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</si>
  <si>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</si>
  <si>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</si>
  <si>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</si>
  <si>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</si>
  <si>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</si>
  <si>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</si>
  <si>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</si>
  <si>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</si>
  <si>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</si>
  <si>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</si>
  <si>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</si>
  <si>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</si>
  <si>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</si>
  <si>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</si>
  <si>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</si>
  <si>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</si>
  <si>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</si>
  <si>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</si>
  <si>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</si>
  <si>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</si>
  <si>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</si>
  <si>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</si>
  <si>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</si>
  <si>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</si>
  <si>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</si>
  <si>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</si>
  <si>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</si>
  <si>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</si>
  <si>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</si>
  <si>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</si>
  <si>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</si>
  <si>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</si>
  <si>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</si>
  <si>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</si>
  <si>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</si>
  <si>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</si>
  <si>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</si>
  <si>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</si>
  <si>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</si>
  <si>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</si>
  <si>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</si>
  <si>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</si>
  <si>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</si>
  <si>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</si>
  <si>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</si>
  <si>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</si>
  <si>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</si>
  <si>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</si>
  <si>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</si>
  <si>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</si>
  <si>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Мира 21 </t>
  </si>
  <si>
    <t>Количество квартир - 216</t>
  </si>
  <si>
    <t>Площадь подъезда - 1532,4 кв. м</t>
  </si>
  <si>
    <t>Площадь подвала - 1461,4 кв. м</t>
  </si>
  <si>
    <t>Площадь кровли - 1751 кв. м</t>
  </si>
  <si>
    <t>Площадь газона - 470 кв. м</t>
  </si>
  <si>
    <t>Нормативная численность обслуживающего персонала  - 4,7 чел</t>
  </si>
  <si>
    <t>Оплата по договорам</t>
  </si>
  <si>
    <t>з/п дымоудаление</t>
  </si>
  <si>
    <t>начисление</t>
  </si>
  <si>
    <t>общестроительные работы, в т.ч.:</t>
  </si>
  <si>
    <t>замена доводчиков</t>
  </si>
  <si>
    <t xml:space="preserve">за Период: 2015 г. 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</si>
  <si>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</si>
  <si>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</si>
  <si>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</si>
  <si>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</si>
  <si>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</si>
  <si>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Администрации г. Курчатова №795 от 30.06.2015 г.  и общим собранием собственников: 14,43 руб</t>
  </si>
  <si>
    <t>1944228 руб</t>
  </si>
  <si>
    <t>190753 руб</t>
  </si>
  <si>
    <t>1925229 руб</t>
  </si>
  <si>
    <t>188427 руб</t>
  </si>
  <si>
    <t>58589 руб</t>
  </si>
  <si>
    <t>285494 руб</t>
  </si>
  <si>
    <t>1983818 руб</t>
  </si>
  <si>
    <t xml:space="preserve">  (Справочно: текущий ремонт по состоянию на 31.12.2015 г. не освоено 185998 руб.)</t>
  </si>
  <si>
    <t>Общая площадь дома - 11395 кв. м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</si>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</sst>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Font="1" applyBorder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1" fontId="1" fillId="0" borderId="0" xfId="52" applyNumberForma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3"/>
      <c r="B1" s="91"/>
      <c r="C1" s="91"/>
      <c r="D1" s="91"/>
      <c r="E1" s="91"/>
      <c r="F1" s="91"/>
      <c r="G1" s="91"/>
      <c r="H1" s="91"/>
      <c r="I1" s="91"/>
      <c r="J1" s="91"/>
      <c r="K1" s="91"/>
      <c r="L1" s="73"/>
    </row>
    <row r="2" spans="1:12" ht="15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73"/>
    </row>
    <row r="3" spans="1:12" ht="15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73"/>
    </row>
    <row r="4" spans="1:12" ht="12.75" customHeight="1">
      <c r="A4" s="74"/>
      <c r="B4" s="74"/>
      <c r="C4" s="74"/>
      <c r="D4" s="74"/>
      <c r="E4" s="92"/>
      <c r="F4" s="92"/>
      <c r="G4" s="92"/>
      <c r="H4" s="92"/>
      <c r="I4" s="92"/>
      <c r="J4" s="92"/>
      <c r="K4" s="92"/>
      <c r="L4" s="73"/>
    </row>
    <row r="5" spans="1:12" ht="12.75" customHeight="1">
      <c r="A5" s="74"/>
      <c r="B5" s="74"/>
      <c r="C5" s="74"/>
      <c r="D5" s="74"/>
      <c r="E5" s="92"/>
      <c r="F5" s="92"/>
      <c r="G5" s="92"/>
      <c r="H5" s="92"/>
      <c r="I5" s="92"/>
      <c r="J5" s="92"/>
      <c r="K5" s="92"/>
      <c r="L5" s="73"/>
    </row>
    <row r="6" spans="1:12" ht="12.75" customHeight="1">
      <c r="A6" s="74"/>
      <c r="B6" s="74"/>
      <c r="C6" s="74"/>
      <c r="D6" s="74"/>
      <c r="E6" s="92"/>
      <c r="F6" s="92"/>
      <c r="G6" s="92"/>
      <c r="H6" s="92"/>
      <c r="I6" s="92"/>
      <c r="J6" s="92"/>
      <c r="K6" s="92"/>
      <c r="L6" s="73"/>
    </row>
    <row r="7" spans="1:12" ht="12.75" customHeight="1">
      <c r="A7" s="74"/>
      <c r="B7" s="74"/>
      <c r="C7" s="74"/>
      <c r="D7" s="74"/>
      <c r="E7" s="92"/>
      <c r="F7" s="92"/>
      <c r="G7" s="92"/>
      <c r="H7" s="92"/>
      <c r="I7" s="92"/>
      <c r="J7" s="92"/>
      <c r="K7" s="92"/>
      <c r="L7" s="73"/>
    </row>
    <row r="8" spans="1:12" ht="12.75" customHeight="1">
      <c r="A8" s="74"/>
      <c r="B8" s="74"/>
      <c r="C8" s="74"/>
      <c r="D8" s="74"/>
      <c r="E8" s="92"/>
      <c r="F8" s="92"/>
      <c r="G8" s="92"/>
      <c r="H8" s="92"/>
      <c r="I8" s="92"/>
      <c r="J8" s="92"/>
      <c r="K8" s="92"/>
      <c r="L8" s="73"/>
    </row>
    <row r="9" spans="1:12" ht="12.75" customHeight="1">
      <c r="A9" s="74"/>
      <c r="B9" s="74"/>
      <c r="C9" s="74"/>
      <c r="D9" s="74"/>
      <c r="E9" s="92"/>
      <c r="F9" s="92"/>
      <c r="G9" s="92"/>
      <c r="H9" s="92"/>
      <c r="I9" s="92"/>
      <c r="J9" s="92"/>
      <c r="K9" s="92"/>
      <c r="L9" s="73"/>
    </row>
    <row r="10" spans="1:12" ht="12.75" customHeight="1">
      <c r="A10" s="74"/>
      <c r="B10" s="74"/>
      <c r="C10" s="74"/>
      <c r="D10" s="74"/>
      <c r="E10" s="92"/>
      <c r="F10" s="92"/>
      <c r="G10" s="92"/>
      <c r="H10" s="92"/>
      <c r="I10" s="92"/>
      <c r="J10" s="92"/>
      <c r="K10" s="92"/>
      <c r="L10" s="73"/>
    </row>
    <row r="11" spans="1:12" ht="12.75" customHeight="1">
      <c r="A11" s="74"/>
      <c r="B11" s="74"/>
      <c r="C11" s="74"/>
      <c r="D11" s="74"/>
      <c r="E11" s="92"/>
      <c r="F11" s="92"/>
      <c r="G11" s="92"/>
      <c r="H11" s="92"/>
      <c r="I11" s="92"/>
      <c r="J11" s="92"/>
      <c r="K11" s="92"/>
      <c r="L11" s="73"/>
    </row>
    <row r="12" spans="1:12" ht="12.75" customHeight="1">
      <c r="A12" s="74"/>
      <c r="B12" s="74"/>
      <c r="C12" s="74"/>
      <c r="D12" s="74"/>
      <c r="E12" s="92"/>
      <c r="F12" s="92"/>
      <c r="G12" s="92"/>
      <c r="H12" s="92"/>
      <c r="I12" s="92"/>
      <c r="J12" s="92"/>
      <c r="K12" s="92"/>
      <c r="L12" s="73"/>
    </row>
    <row r="13" spans="1:12" ht="12.75" customHeight="1">
      <c r="A13" s="74"/>
      <c r="B13" s="74"/>
      <c r="C13" s="74"/>
      <c r="D13" s="74"/>
      <c r="E13" s="92"/>
      <c r="F13" s="92"/>
      <c r="G13" s="92"/>
      <c r="H13" s="92"/>
      <c r="I13" s="92"/>
      <c r="J13" s="92"/>
      <c r="K13" s="92"/>
      <c r="L13" s="73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3"/>
    </row>
    <row r="16" spans="1:12" ht="12.75">
      <c r="A16" s="77"/>
      <c r="B16" s="93"/>
      <c r="C16" s="93"/>
      <c r="D16" s="93"/>
      <c r="E16" s="93"/>
      <c r="F16" s="93"/>
      <c r="G16" s="73"/>
      <c r="H16" s="73"/>
      <c r="I16" s="93"/>
      <c r="J16" s="93"/>
      <c r="K16" s="73"/>
      <c r="L16" s="73"/>
    </row>
    <row r="17" spans="1:12" ht="12.75">
      <c r="A17" s="73"/>
      <c r="B17" s="93"/>
      <c r="C17" s="93"/>
      <c r="D17" s="93"/>
      <c r="E17" s="93"/>
      <c r="F17" s="93"/>
      <c r="G17" s="73"/>
      <c r="H17" s="73"/>
      <c r="I17" s="93"/>
      <c r="J17" s="93"/>
      <c r="K17" s="73"/>
      <c r="L17" s="73"/>
    </row>
    <row r="18" spans="1:12" ht="12.75">
      <c r="A18" s="73"/>
      <c r="B18" s="93"/>
      <c r="C18" s="93"/>
      <c r="D18" s="93"/>
      <c r="E18" s="93"/>
      <c r="F18" s="93"/>
      <c r="G18" s="73"/>
      <c r="H18" s="73"/>
      <c r="I18" s="93"/>
      <c r="J18" s="93"/>
      <c r="K18" s="73"/>
      <c r="L18" s="73"/>
    </row>
    <row r="19" spans="1:12" ht="12.75">
      <c r="A19" s="73"/>
      <c r="B19" s="93"/>
      <c r="C19" s="93"/>
      <c r="D19" s="93"/>
      <c r="E19" s="93"/>
      <c r="F19" s="93"/>
      <c r="G19" s="73"/>
      <c r="H19" s="73"/>
      <c r="I19" s="93"/>
      <c r="J19" s="93"/>
      <c r="K19" s="73"/>
      <c r="L19" s="73"/>
    </row>
    <row r="20" spans="1:12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42"/>
      <c r="L21" s="42"/>
    </row>
    <row r="22" spans="1:12" ht="12.75">
      <c r="A22" s="9"/>
      <c r="B22" s="8"/>
      <c r="C22" s="94"/>
      <c r="D22" s="94"/>
      <c r="E22" s="95"/>
      <c r="F22" s="95"/>
      <c r="G22" s="8"/>
      <c r="H22" s="8"/>
      <c r="I22" s="95"/>
      <c r="J22" s="95"/>
      <c r="K22" s="42"/>
      <c r="L22" s="43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</row>
    <row r="24" spans="1:12" ht="12.75">
      <c r="A24" s="9"/>
      <c r="B24" s="8"/>
      <c r="C24" s="8"/>
      <c r="D24" s="8"/>
      <c r="E24" s="95"/>
      <c r="F24" s="95"/>
      <c r="G24" s="8"/>
      <c r="H24" s="8"/>
      <c r="I24" s="95"/>
      <c r="J24" s="95"/>
      <c r="K24" s="97"/>
      <c r="L24" s="97"/>
    </row>
    <row r="25" spans="1:12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</row>
    <row r="26" spans="1:12" ht="12.75">
      <c r="A26" s="9"/>
      <c r="B26" s="8"/>
      <c r="C26" s="94"/>
      <c r="D26" s="94"/>
      <c r="E26" s="95"/>
      <c r="F26" s="95"/>
      <c r="G26" s="8"/>
      <c r="H26" s="8"/>
      <c r="I26" s="95"/>
      <c r="J26" s="95"/>
      <c r="K26" s="42"/>
      <c r="L26" s="43"/>
    </row>
    <row r="27" spans="1:12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7"/>
    </row>
    <row r="28" spans="1:12" ht="15">
      <c r="A28" s="77"/>
      <c r="B28" s="77"/>
      <c r="C28" s="77"/>
      <c r="D28" s="72"/>
      <c r="E28" s="98"/>
      <c r="F28" s="99"/>
      <c r="G28" s="99"/>
      <c r="H28" s="100"/>
      <c r="I28" s="100"/>
      <c r="J28" s="100"/>
      <c r="K28" s="8"/>
      <c r="L28" s="8"/>
    </row>
    <row r="29" spans="1:12" ht="12.75">
      <c r="A29" s="73"/>
      <c r="B29" s="73"/>
      <c r="C29" s="73"/>
      <c r="D29" s="73"/>
      <c r="E29" s="101"/>
      <c r="F29" s="101"/>
      <c r="G29" s="101"/>
      <c r="H29" s="101"/>
      <c r="I29" s="101"/>
      <c r="J29" s="101"/>
      <c r="K29" s="101"/>
      <c r="L29" s="75"/>
    </row>
    <row r="30" spans="1:12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76"/>
    </row>
    <row r="34" spans="1:12" ht="12.75">
      <c r="A34" s="34"/>
      <c r="B34" s="88"/>
      <c r="C34" s="88"/>
      <c r="D34" s="88"/>
      <c r="E34" s="88"/>
      <c r="F34" s="88"/>
      <c r="G34" s="88"/>
      <c r="H34" s="88"/>
      <c r="I34" s="89"/>
      <c r="J34" s="89"/>
      <c r="K34" s="89"/>
      <c r="L34" s="73"/>
    </row>
    <row r="35" spans="1:12" ht="12.75">
      <c r="A35" s="34"/>
      <c r="B35" s="90"/>
      <c r="C35" s="90"/>
      <c r="D35" s="90"/>
      <c r="E35" s="90"/>
      <c r="F35" s="90"/>
      <c r="G35" s="90"/>
      <c r="H35" s="90"/>
      <c r="I35" s="78"/>
      <c r="J35" s="78"/>
      <c r="K35" s="78"/>
      <c r="L35" s="73"/>
    </row>
    <row r="36" spans="1:12" ht="12.75">
      <c r="A36" s="34"/>
      <c r="B36" s="79"/>
      <c r="C36" s="79"/>
      <c r="D36" s="79"/>
      <c r="E36" s="79"/>
      <c r="F36" s="79"/>
      <c r="G36" s="79"/>
      <c r="H36" s="79"/>
      <c r="I36" s="78"/>
      <c r="J36" s="78"/>
      <c r="K36" s="78"/>
      <c r="L36" s="73"/>
    </row>
    <row r="37" spans="1:12" ht="12.75">
      <c r="A37" s="34"/>
      <c r="B37" s="90"/>
      <c r="C37" s="90"/>
      <c r="D37" s="90"/>
      <c r="E37" s="90"/>
      <c r="F37" s="90"/>
      <c r="G37" s="90"/>
      <c r="H37" s="90"/>
      <c r="I37" s="78"/>
      <c r="J37" s="78"/>
      <c r="K37" s="78"/>
      <c r="L37" s="73"/>
    </row>
    <row r="38" spans="1:12" ht="12.75">
      <c r="A38" s="34"/>
      <c r="B38" s="90"/>
      <c r="C38" s="90"/>
      <c r="D38" s="90"/>
      <c r="E38" s="90"/>
      <c r="F38" s="90"/>
      <c r="G38" s="90"/>
      <c r="H38" s="90"/>
      <c r="I38" s="78"/>
      <c r="J38" s="78"/>
      <c r="K38" s="78"/>
      <c r="L38" s="73"/>
    </row>
    <row r="39" spans="1:12" ht="12.75">
      <c r="A39" s="34"/>
      <c r="B39" s="90"/>
      <c r="C39" s="90"/>
      <c r="D39" s="90"/>
      <c r="E39" s="90"/>
      <c r="F39" s="90"/>
      <c r="G39" s="90"/>
      <c r="H39" s="90"/>
      <c r="I39" s="78"/>
      <c r="J39" s="78"/>
      <c r="K39" s="78"/>
      <c r="L39" s="73"/>
    </row>
    <row r="40" spans="1:12" ht="12.75">
      <c r="A40" s="34"/>
      <c r="B40" s="90"/>
      <c r="C40" s="90"/>
      <c r="D40" s="90"/>
      <c r="E40" s="90"/>
      <c r="F40" s="90"/>
      <c r="G40" s="90"/>
      <c r="H40" s="90"/>
      <c r="I40" s="78"/>
      <c r="J40" s="78"/>
      <c r="K40" s="78"/>
      <c r="L40" s="73"/>
    </row>
    <row r="41" spans="1:12" ht="12.75">
      <c r="A41" s="34"/>
      <c r="B41" s="90"/>
      <c r="C41" s="90"/>
      <c r="D41" s="90"/>
      <c r="E41" s="90"/>
      <c r="F41" s="90"/>
      <c r="G41" s="90"/>
      <c r="H41" s="90"/>
      <c r="I41" s="78"/>
      <c r="J41" s="78"/>
      <c r="K41" s="78"/>
      <c r="L41" s="73"/>
    </row>
    <row r="42" spans="1:12" ht="12.75">
      <c r="A42" s="34"/>
      <c r="B42" s="90"/>
      <c r="C42" s="90"/>
      <c r="D42" s="90"/>
      <c r="E42" s="90"/>
      <c r="F42" s="90"/>
      <c r="G42" s="90"/>
      <c r="H42" s="90"/>
      <c r="I42" s="78"/>
      <c r="J42" s="78"/>
      <c r="K42" s="78"/>
      <c r="L42" s="73"/>
    </row>
    <row r="43" spans="1:12" ht="12.75">
      <c r="A43" s="34"/>
      <c r="B43" s="79"/>
      <c r="C43" s="79"/>
      <c r="D43" s="79"/>
      <c r="E43" s="79"/>
      <c r="F43" s="79"/>
      <c r="G43" s="79"/>
      <c r="H43" s="79"/>
      <c r="I43" s="78"/>
      <c r="J43" s="78"/>
      <c r="K43" s="78"/>
      <c r="L43" s="73"/>
    </row>
    <row r="44" spans="1:12" ht="12.75">
      <c r="A44" s="34"/>
      <c r="B44" s="90"/>
      <c r="C44" s="90"/>
      <c r="D44" s="90"/>
      <c r="E44" s="90"/>
      <c r="F44" s="90"/>
      <c r="G44" s="90"/>
      <c r="H44" s="90"/>
      <c r="I44" s="78"/>
      <c r="J44" s="78"/>
      <c r="K44" s="78"/>
      <c r="L44" s="73"/>
    </row>
    <row r="45" spans="1:12" ht="12.75">
      <c r="A45" s="34"/>
      <c r="B45" s="90"/>
      <c r="C45" s="90"/>
      <c r="D45" s="90"/>
      <c r="E45" s="90"/>
      <c r="F45" s="90"/>
      <c r="G45" s="90"/>
      <c r="H45" s="90"/>
      <c r="I45" s="78"/>
      <c r="J45" s="78"/>
      <c r="K45" s="78"/>
      <c r="L45" s="73"/>
    </row>
    <row r="46" spans="1:12" ht="12.75">
      <c r="A46" s="34"/>
      <c r="B46" s="79"/>
      <c r="C46" s="79"/>
      <c r="D46" s="79"/>
      <c r="E46" s="79"/>
      <c r="F46" s="79"/>
      <c r="G46" s="79"/>
      <c r="H46" s="79"/>
      <c r="I46" s="78"/>
      <c r="J46" s="78"/>
      <c r="K46" s="78"/>
      <c r="L46" s="73"/>
    </row>
    <row r="47" spans="1:12" ht="12.75">
      <c r="A47" s="34"/>
      <c r="B47" s="90"/>
      <c r="C47" s="90"/>
      <c r="D47" s="90"/>
      <c r="E47" s="90"/>
      <c r="F47" s="90"/>
      <c r="G47" s="90"/>
      <c r="H47" s="90"/>
      <c r="I47" s="78"/>
      <c r="J47" s="78"/>
      <c r="K47" s="78"/>
      <c r="L47" s="73"/>
    </row>
    <row r="48" spans="1:12" ht="12.75">
      <c r="A48" s="34"/>
      <c r="B48" s="90"/>
      <c r="C48" s="90"/>
      <c r="D48" s="90"/>
      <c r="E48" s="90"/>
      <c r="F48" s="90"/>
      <c r="G48" s="90"/>
      <c r="H48" s="90"/>
      <c r="I48" s="78"/>
      <c r="J48" s="78"/>
      <c r="K48" s="78"/>
      <c r="L48" s="73"/>
    </row>
    <row r="49" spans="1:12" ht="12.75">
      <c r="A49" s="34"/>
      <c r="B49" s="79"/>
      <c r="C49" s="79"/>
      <c r="D49" s="79"/>
      <c r="E49" s="79"/>
      <c r="F49" s="79"/>
      <c r="G49" s="79"/>
      <c r="H49" s="79"/>
      <c r="I49" s="78"/>
      <c r="J49" s="78"/>
      <c r="K49" s="78"/>
      <c r="L49" s="73"/>
    </row>
    <row r="50" spans="1:12" ht="12.75">
      <c r="A50" s="34"/>
      <c r="B50" s="90"/>
      <c r="C50" s="90"/>
      <c r="D50" s="90"/>
      <c r="E50" s="90"/>
      <c r="F50" s="90"/>
      <c r="G50" s="90"/>
      <c r="H50" s="90"/>
      <c r="I50" s="78"/>
      <c r="J50" s="78"/>
      <c r="K50" s="78"/>
      <c r="L50" s="73"/>
    </row>
    <row r="51" spans="1:12" ht="12.75">
      <c r="A51" s="28"/>
      <c r="B51" s="28"/>
      <c r="C51" s="28"/>
      <c r="D51" s="28"/>
      <c r="E51" s="28"/>
      <c r="F51" s="28"/>
      <c r="G51" s="28"/>
      <c r="H51" s="9"/>
      <c r="I51" s="78"/>
      <c r="J51" s="78"/>
      <c r="K51" s="78"/>
      <c r="L51" s="73"/>
    </row>
    <row r="52" spans="1:12" ht="12.75">
      <c r="A52" s="73"/>
      <c r="B52" s="80"/>
      <c r="C52" s="80"/>
      <c r="D52" s="80"/>
      <c r="E52" s="80"/>
      <c r="F52" s="80"/>
      <c r="G52" s="80"/>
      <c r="H52" s="80"/>
      <c r="I52" s="95"/>
      <c r="J52" s="95"/>
      <c r="K52" s="73"/>
      <c r="L52" s="73"/>
    </row>
    <row r="53" spans="1:12" ht="12.75">
      <c r="A53" s="28"/>
      <c r="B53" s="80"/>
      <c r="C53" s="80"/>
      <c r="D53" s="80"/>
      <c r="E53" s="80"/>
      <c r="F53" s="80"/>
      <c r="G53" s="80"/>
      <c r="H53" s="80"/>
      <c r="I53" s="81"/>
      <c r="J53" s="81"/>
      <c r="K53" s="81"/>
      <c r="L53" s="28"/>
    </row>
    <row r="54" spans="1:12" ht="12.75">
      <c r="A54" s="28"/>
      <c r="B54" s="79"/>
      <c r="C54" s="82"/>
      <c r="D54" s="82"/>
      <c r="E54" s="82"/>
      <c r="F54" s="82"/>
      <c r="G54" s="82"/>
      <c r="H54" s="82"/>
      <c r="I54" s="82"/>
      <c r="J54" s="82"/>
      <c r="K54" s="8"/>
      <c r="L54" s="28"/>
    </row>
    <row r="55" spans="1:12" ht="12.75">
      <c r="A55" s="28"/>
      <c r="B55" s="28"/>
      <c r="C55" s="28"/>
      <c r="D55" s="28"/>
      <c r="E55" s="90"/>
      <c r="F55" s="90"/>
      <c r="G55" s="90"/>
      <c r="H55" s="90"/>
      <c r="I55" s="81"/>
      <c r="J55" s="81"/>
      <c r="K55" s="81"/>
      <c r="L55" s="28"/>
    </row>
    <row r="56" spans="1:12" ht="12.75">
      <c r="A56" s="28"/>
      <c r="B56" s="28"/>
      <c r="C56" s="28"/>
      <c r="D56" s="28"/>
      <c r="E56" s="90"/>
      <c r="F56" s="90"/>
      <c r="G56" s="90"/>
      <c r="H56" s="90"/>
      <c r="I56" s="81"/>
      <c r="J56" s="81"/>
      <c r="K56" s="81"/>
      <c r="L56" s="28"/>
    </row>
    <row r="57" spans="1:12" ht="12.75">
      <c r="A57" s="28"/>
      <c r="B57" s="28"/>
      <c r="C57" s="28"/>
      <c r="D57" s="28"/>
      <c r="E57" s="90"/>
      <c r="F57" s="90"/>
      <c r="G57" s="90"/>
      <c r="H57" s="90"/>
      <c r="I57" s="81"/>
      <c r="J57" s="81"/>
      <c r="K57" s="81"/>
      <c r="L57" s="28"/>
    </row>
    <row r="58" spans="1:12" ht="12.75">
      <c r="A58" s="28"/>
      <c r="B58" s="28"/>
      <c r="C58" s="28"/>
      <c r="D58" s="28"/>
      <c r="E58" s="90"/>
      <c r="F58" s="90"/>
      <c r="G58" s="90"/>
      <c r="H58" s="90"/>
      <c r="I58" s="81"/>
      <c r="J58" s="81"/>
      <c r="K58" s="81"/>
      <c r="L58" s="28"/>
    </row>
    <row r="59" spans="1:12" ht="12.75">
      <c r="A59" s="28"/>
      <c r="B59" s="28"/>
      <c r="C59" s="28"/>
      <c r="D59" s="28"/>
      <c r="E59" s="90"/>
      <c r="F59" s="90"/>
      <c r="G59" s="90"/>
      <c r="H59" s="90"/>
      <c r="I59" s="81"/>
      <c r="J59" s="81"/>
      <c r="K59" s="81"/>
      <c r="L59" s="28"/>
    </row>
    <row r="60" spans="1:12" ht="12.75">
      <c r="A60" s="28"/>
      <c r="B60" s="28"/>
      <c r="C60" s="28"/>
      <c r="D60" s="28"/>
      <c r="E60" s="90"/>
      <c r="F60" s="90"/>
      <c r="G60" s="90"/>
      <c r="H60" s="90"/>
      <c r="I60" s="81"/>
      <c r="J60" s="81"/>
      <c r="K60" s="81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8"/>
    </row>
    <row r="62" spans="1:12" ht="12.75">
      <c r="A62" s="8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"/>
    </row>
    <row r="63" spans="1:12" ht="12.75">
      <c r="A63" s="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"/>
    </row>
    <row r="64" spans="1:12" ht="12.75">
      <c r="A64" s="8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"/>
    </row>
    <row r="65" spans="2:11" ht="12.75">
      <c r="B65" s="85" t="s">
        <v>137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ht="12.75">
      <c r="B66" s="83" t="s">
        <v>136</v>
      </c>
      <c r="C66" s="83"/>
      <c r="D66" s="83"/>
      <c r="E66" s="83"/>
      <c r="F66" s="83"/>
      <c r="G66" s="83"/>
      <c r="H66" s="83"/>
      <c r="I66" s="83"/>
      <c r="J66" s="83"/>
      <c r="K66" s="83"/>
    </row>
  </sheetData>
  <mergeCells count="101">
    <mergeCell ref="B66:K66"/>
    <mergeCell ref="B62:K62"/>
    <mergeCell ref="B63:K63"/>
    <mergeCell ref="B64:K64"/>
    <mergeCell ref="B65:K65"/>
    <mergeCell ref="E59:H59"/>
    <mergeCell ref="I59:K59"/>
    <mergeCell ref="E60:H60"/>
    <mergeCell ref="I60:K60"/>
    <mergeCell ref="E57:H57"/>
    <mergeCell ref="I57:K57"/>
    <mergeCell ref="E58:H58"/>
    <mergeCell ref="I58:K58"/>
    <mergeCell ref="B54:J54"/>
    <mergeCell ref="E55:H55"/>
    <mergeCell ref="I55:K55"/>
    <mergeCell ref="E56:H56"/>
    <mergeCell ref="I56:K56"/>
    <mergeCell ref="I51:K51"/>
    <mergeCell ref="B52:H52"/>
    <mergeCell ref="I52:J52"/>
    <mergeCell ref="B53:H53"/>
    <mergeCell ref="I53:K53"/>
    <mergeCell ref="B49:H49"/>
    <mergeCell ref="I49:K49"/>
    <mergeCell ref="B50:H50"/>
    <mergeCell ref="I50:K50"/>
    <mergeCell ref="B47:H47"/>
    <mergeCell ref="I47:K47"/>
    <mergeCell ref="B48:H48"/>
    <mergeCell ref="I48:K48"/>
    <mergeCell ref="B45:H45"/>
    <mergeCell ref="I45:K45"/>
    <mergeCell ref="B46:H46"/>
    <mergeCell ref="I46:K46"/>
    <mergeCell ref="B43:H43"/>
    <mergeCell ref="I43:K43"/>
    <mergeCell ref="B44:H44"/>
    <mergeCell ref="I44:K44"/>
    <mergeCell ref="B41:H41"/>
    <mergeCell ref="I41:K41"/>
    <mergeCell ref="B42:H42"/>
    <mergeCell ref="I42:K42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13:K13"/>
    <mergeCell ref="B16:F16"/>
    <mergeCell ref="I16:J16"/>
    <mergeCell ref="B17:F17"/>
    <mergeCell ref="I17:J17"/>
    <mergeCell ref="E9:K9"/>
    <mergeCell ref="E10:K10"/>
    <mergeCell ref="E11:K11"/>
    <mergeCell ref="E12:K12"/>
    <mergeCell ref="E5:K5"/>
    <mergeCell ref="E6:K6"/>
    <mergeCell ref="E7:K7"/>
    <mergeCell ref="E8:K8"/>
    <mergeCell ref="B1:K1"/>
    <mergeCell ref="A2:K2"/>
    <mergeCell ref="A3:K3"/>
    <mergeCell ref="E4:K4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3" hidden="1" customWidth="1"/>
    <col min="4" max="4" width="15.375" style="48" hidden="1" customWidth="1"/>
    <col min="5" max="5" width="12.875" style="0" hidden="1" customWidth="1"/>
    <col min="6" max="6" width="8.25390625" style="39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2" t="s">
        <v>8</v>
      </c>
      <c r="B1" s="14" t="s">
        <v>42</v>
      </c>
      <c r="C1" s="50"/>
      <c r="D1" s="49" t="s">
        <v>42</v>
      </c>
      <c r="E1" s="45" t="s">
        <v>43</v>
      </c>
      <c r="F1" t="s">
        <v>115</v>
      </c>
      <c r="G1" s="13"/>
      <c r="H1" s="15"/>
      <c r="I1" s="68"/>
      <c r="J1" s="68"/>
      <c r="K1" s="67"/>
    </row>
    <row r="2" spans="1:12" ht="30">
      <c r="A2" s="13">
        <v>1</v>
      </c>
      <c r="B2" s="36" t="s">
        <v>79</v>
      </c>
      <c r="C2" s="51">
        <v>1</v>
      </c>
      <c r="D2" s="36" t="s">
        <v>79</v>
      </c>
      <c r="E2" s="46">
        <v>9505.48</v>
      </c>
      <c r="F2"/>
      <c r="G2" s="39"/>
      <c r="H2" s="40"/>
      <c r="I2" s="69"/>
      <c r="J2" s="57"/>
      <c r="K2" s="58"/>
      <c r="L2" s="59"/>
    </row>
    <row r="3" spans="1:12" ht="30">
      <c r="A3" s="13">
        <v>2</v>
      </c>
      <c r="B3" s="36" t="s">
        <v>80</v>
      </c>
      <c r="C3" s="51">
        <v>2</v>
      </c>
      <c r="D3" s="36" t="s">
        <v>80</v>
      </c>
      <c r="E3" s="46">
        <v>2191.1</v>
      </c>
      <c r="F3"/>
      <c r="G3" s="39"/>
      <c r="H3" s="40"/>
      <c r="I3" s="69"/>
      <c r="J3" s="60"/>
      <c r="K3" s="58"/>
      <c r="L3" s="59"/>
    </row>
    <row r="4" spans="1:12" ht="30">
      <c r="A4" s="13">
        <v>3</v>
      </c>
      <c r="B4" s="37" t="s">
        <v>81</v>
      </c>
      <c r="C4" s="51">
        <v>3</v>
      </c>
      <c r="D4" s="37" t="s">
        <v>81</v>
      </c>
      <c r="E4" s="46">
        <v>7702.2</v>
      </c>
      <c r="F4"/>
      <c r="G4" s="39"/>
      <c r="H4" s="40"/>
      <c r="I4" s="69"/>
      <c r="J4" s="60"/>
      <c r="K4" s="58"/>
      <c r="L4" s="59"/>
    </row>
    <row r="5" spans="1:12" ht="30">
      <c r="A5" s="13">
        <v>4</v>
      </c>
      <c r="B5" s="37" t="s">
        <v>82</v>
      </c>
      <c r="C5" s="51">
        <v>4</v>
      </c>
      <c r="D5" s="37" t="s">
        <v>82</v>
      </c>
      <c r="E5" s="46">
        <v>5475.7</v>
      </c>
      <c r="F5"/>
      <c r="G5" s="39"/>
      <c r="H5" s="40"/>
      <c r="I5" s="69"/>
      <c r="J5" s="60"/>
      <c r="K5" s="58"/>
      <c r="L5" s="59"/>
    </row>
    <row r="6" spans="1:12" ht="30">
      <c r="A6" s="13">
        <v>5</v>
      </c>
      <c r="B6" s="37" t="s">
        <v>83</v>
      </c>
      <c r="C6" s="51">
        <v>5</v>
      </c>
      <c r="D6" s="37" t="s">
        <v>83</v>
      </c>
      <c r="E6" s="46">
        <v>3844.8</v>
      </c>
      <c r="F6"/>
      <c r="G6" s="39"/>
      <c r="H6" s="40"/>
      <c r="I6" s="70"/>
      <c r="J6" s="60"/>
      <c r="K6" s="58"/>
      <c r="L6" s="59"/>
    </row>
    <row r="7" spans="1:12" ht="15">
      <c r="A7" s="13">
        <v>6</v>
      </c>
      <c r="B7" s="37" t="s">
        <v>84</v>
      </c>
      <c r="C7" s="51">
        <v>6</v>
      </c>
      <c r="D7" s="37" t="s">
        <v>84</v>
      </c>
      <c r="E7" s="46">
        <v>3638.5</v>
      </c>
      <c r="F7"/>
      <c r="G7" s="39"/>
      <c r="H7" s="40"/>
      <c r="I7" s="69"/>
      <c r="J7" s="60"/>
      <c r="K7" s="58"/>
      <c r="L7" s="59"/>
    </row>
    <row r="8" spans="1:12" ht="15">
      <c r="A8" s="13">
        <v>7</v>
      </c>
      <c r="B8" s="37" t="s">
        <v>85</v>
      </c>
      <c r="C8" s="51">
        <v>7</v>
      </c>
      <c r="D8" s="37" t="s">
        <v>85</v>
      </c>
      <c r="E8" s="46">
        <v>8242.7</v>
      </c>
      <c r="F8"/>
      <c r="G8" s="39"/>
      <c r="H8" s="40"/>
      <c r="I8" s="69"/>
      <c r="J8" s="60"/>
      <c r="K8" s="58"/>
      <c r="L8" s="59"/>
    </row>
    <row r="9" spans="1:12" ht="15">
      <c r="A9" s="13">
        <v>8</v>
      </c>
      <c r="B9" s="37" t="s">
        <v>86</v>
      </c>
      <c r="C9" s="51">
        <v>8</v>
      </c>
      <c r="D9" s="37" t="s">
        <v>86</v>
      </c>
      <c r="E9" s="46">
        <v>7234.4</v>
      </c>
      <c r="F9"/>
      <c r="G9" s="39"/>
      <c r="H9" s="40"/>
      <c r="I9" s="69"/>
      <c r="J9" s="60"/>
      <c r="K9" s="58"/>
      <c r="L9" s="59"/>
    </row>
    <row r="10" spans="1:12" ht="30">
      <c r="A10" s="13">
        <v>9</v>
      </c>
      <c r="B10" s="37" t="s">
        <v>87</v>
      </c>
      <c r="C10" s="51">
        <v>9</v>
      </c>
      <c r="D10" s="37" t="s">
        <v>87</v>
      </c>
      <c r="E10" s="46">
        <v>5745.36</v>
      </c>
      <c r="F10"/>
      <c r="G10" s="39"/>
      <c r="H10" s="40"/>
      <c r="I10" s="69"/>
      <c r="J10" s="60"/>
      <c r="K10" s="58"/>
      <c r="L10" s="59"/>
    </row>
    <row r="11" spans="1:12" ht="30">
      <c r="A11" s="13">
        <v>10</v>
      </c>
      <c r="B11" s="37" t="s">
        <v>88</v>
      </c>
      <c r="C11" s="51">
        <v>10</v>
      </c>
      <c r="D11" s="37" t="s">
        <v>88</v>
      </c>
      <c r="E11" s="46">
        <v>5755.42</v>
      </c>
      <c r="F11"/>
      <c r="G11" s="39"/>
      <c r="H11" s="40"/>
      <c r="I11" s="69"/>
      <c r="J11" s="60"/>
      <c r="K11" s="58"/>
      <c r="L11" s="59"/>
    </row>
    <row r="12" spans="1:12" ht="30">
      <c r="A12" s="13">
        <v>11</v>
      </c>
      <c r="B12" s="37" t="s">
        <v>89</v>
      </c>
      <c r="C12" s="51">
        <v>11</v>
      </c>
      <c r="D12" s="37" t="s">
        <v>89</v>
      </c>
      <c r="E12" s="46">
        <v>5376.08</v>
      </c>
      <c r="F12"/>
      <c r="G12" s="39"/>
      <c r="H12" s="40"/>
      <c r="I12" s="69"/>
      <c r="J12" s="60"/>
      <c r="K12" s="58"/>
      <c r="L12" s="59"/>
    </row>
    <row r="13" spans="1:12" ht="30">
      <c r="A13" s="13">
        <v>12</v>
      </c>
      <c r="B13" s="37" t="s">
        <v>90</v>
      </c>
      <c r="C13" s="51">
        <v>12</v>
      </c>
      <c r="D13" s="37" t="s">
        <v>90</v>
      </c>
      <c r="E13" s="46">
        <v>5736.67</v>
      </c>
      <c r="F13"/>
      <c r="G13" s="39"/>
      <c r="H13" s="40"/>
      <c r="I13" s="69"/>
      <c r="J13" s="60"/>
      <c r="K13" s="58"/>
      <c r="L13" s="59"/>
    </row>
    <row r="14" spans="1:12" ht="30">
      <c r="A14" s="13">
        <v>13</v>
      </c>
      <c r="B14" s="37" t="s">
        <v>91</v>
      </c>
      <c r="C14" s="51">
        <v>13</v>
      </c>
      <c r="D14" s="37" t="s">
        <v>91</v>
      </c>
      <c r="E14" s="46">
        <v>5729.8</v>
      </c>
      <c r="F14"/>
      <c r="G14" s="39"/>
      <c r="H14" s="40"/>
      <c r="I14" s="60"/>
      <c r="J14" s="61"/>
      <c r="K14" s="58"/>
      <c r="L14" s="59"/>
    </row>
    <row r="15" spans="1:12" ht="30">
      <c r="A15" s="13">
        <v>14</v>
      </c>
      <c r="B15" s="37" t="s">
        <v>92</v>
      </c>
      <c r="C15" s="51">
        <v>14</v>
      </c>
      <c r="D15" s="37" t="s">
        <v>92</v>
      </c>
      <c r="E15" s="46">
        <v>10517.9</v>
      </c>
      <c r="F15"/>
      <c r="G15" s="39"/>
      <c r="H15" s="40"/>
      <c r="I15" s="69"/>
      <c r="J15" s="60"/>
      <c r="K15" s="58"/>
      <c r="L15" s="59"/>
    </row>
    <row r="16" spans="1:12" ht="30">
      <c r="A16" s="13">
        <v>15</v>
      </c>
      <c r="B16" s="37" t="s">
        <v>93</v>
      </c>
      <c r="C16" s="51">
        <v>15</v>
      </c>
      <c r="D16" s="37" t="s">
        <v>93</v>
      </c>
      <c r="E16" s="46">
        <v>6421.6</v>
      </c>
      <c r="F16"/>
      <c r="G16" s="39"/>
      <c r="H16" s="40"/>
      <c r="I16" s="69"/>
      <c r="J16" s="62"/>
      <c r="K16" s="58"/>
      <c r="L16" s="59"/>
    </row>
    <row r="17" spans="1:12" ht="30">
      <c r="A17" s="13">
        <v>16</v>
      </c>
      <c r="B17" s="37" t="s">
        <v>94</v>
      </c>
      <c r="C17" s="51">
        <v>16</v>
      </c>
      <c r="D17" s="37" t="s">
        <v>94</v>
      </c>
      <c r="E17" s="46">
        <v>6220.97</v>
      </c>
      <c r="F17"/>
      <c r="G17" s="39"/>
      <c r="H17" s="40"/>
      <c r="I17" s="70"/>
      <c r="J17" s="63"/>
      <c r="K17" s="58"/>
      <c r="L17" s="59"/>
    </row>
    <row r="18" spans="1:12" ht="15">
      <c r="A18" s="13">
        <v>17</v>
      </c>
      <c r="B18" s="37" t="s">
        <v>95</v>
      </c>
      <c r="C18" s="51">
        <v>17</v>
      </c>
      <c r="D18" s="37" t="s">
        <v>95</v>
      </c>
      <c r="E18" s="46">
        <v>3781.1</v>
      </c>
      <c r="F18"/>
      <c r="G18" s="39"/>
      <c r="H18" s="40"/>
      <c r="I18" s="70"/>
      <c r="J18" s="63"/>
      <c r="K18" s="58"/>
      <c r="L18" s="59"/>
    </row>
    <row r="19" spans="1:12" ht="15">
      <c r="A19" s="13">
        <v>18</v>
      </c>
      <c r="B19" s="37" t="s">
        <v>96</v>
      </c>
      <c r="C19" s="51">
        <v>18</v>
      </c>
      <c r="D19" s="37" t="s">
        <v>96</v>
      </c>
      <c r="E19" s="46">
        <v>3641.1</v>
      </c>
      <c r="F19"/>
      <c r="G19" s="39"/>
      <c r="H19" s="40"/>
      <c r="I19" s="70"/>
      <c r="J19" s="63"/>
      <c r="K19" s="58"/>
      <c r="L19" s="64"/>
    </row>
    <row r="20" spans="1:12" ht="15">
      <c r="A20" s="13">
        <v>19</v>
      </c>
      <c r="B20" s="37" t="s">
        <v>97</v>
      </c>
      <c r="C20" s="51">
        <v>19</v>
      </c>
      <c r="D20" s="37" t="s">
        <v>97</v>
      </c>
      <c r="E20" s="46">
        <v>5477.19</v>
      </c>
      <c r="F20"/>
      <c r="G20" s="39"/>
      <c r="H20" s="40"/>
      <c r="I20" s="71"/>
      <c r="J20" s="65"/>
      <c r="K20" s="66"/>
      <c r="L20" s="67"/>
    </row>
    <row r="21" spans="1:8" ht="15">
      <c r="A21" s="13">
        <v>20</v>
      </c>
      <c r="B21" s="37" t="s">
        <v>98</v>
      </c>
      <c r="C21" s="51">
        <v>20</v>
      </c>
      <c r="D21" s="37" t="s">
        <v>98</v>
      </c>
      <c r="E21" s="46">
        <v>7279.8</v>
      </c>
      <c r="F21"/>
      <c r="G21" s="39"/>
      <c r="H21" s="40"/>
    </row>
    <row r="22" spans="1:8" ht="15">
      <c r="A22" s="13">
        <v>21</v>
      </c>
      <c r="B22" s="37" t="s">
        <v>99</v>
      </c>
      <c r="C22" s="51">
        <v>21</v>
      </c>
      <c r="D22" s="37" t="s">
        <v>99</v>
      </c>
      <c r="E22" s="46">
        <v>11395.2</v>
      </c>
      <c r="F22"/>
      <c r="G22" s="39"/>
      <c r="H22" s="40"/>
    </row>
    <row r="23" spans="1:8" ht="15">
      <c r="A23" s="13">
        <v>22</v>
      </c>
      <c r="B23" s="37" t="s">
        <v>100</v>
      </c>
      <c r="C23" s="51">
        <v>22</v>
      </c>
      <c r="D23" s="37" t="s">
        <v>100</v>
      </c>
      <c r="E23" s="46">
        <v>5370.96</v>
      </c>
      <c r="F23"/>
      <c r="G23" s="39"/>
      <c r="H23" s="40"/>
    </row>
    <row r="24" spans="1:8" ht="15">
      <c r="A24" s="13">
        <v>23</v>
      </c>
      <c r="B24" s="37" t="s">
        <v>101</v>
      </c>
      <c r="C24" s="51">
        <v>23</v>
      </c>
      <c r="D24" s="37" t="s">
        <v>101</v>
      </c>
      <c r="E24" s="46">
        <v>5256.36</v>
      </c>
      <c r="F24"/>
      <c r="G24" s="39"/>
      <c r="H24" s="40"/>
    </row>
    <row r="25" spans="1:8" ht="15">
      <c r="A25" s="13">
        <v>24</v>
      </c>
      <c r="B25" s="37" t="s">
        <v>102</v>
      </c>
      <c r="C25" s="51">
        <v>24</v>
      </c>
      <c r="D25" s="37" t="s">
        <v>102</v>
      </c>
      <c r="E25" s="46">
        <v>5244.85</v>
      </c>
      <c r="F25"/>
      <c r="G25" s="39"/>
      <c r="H25" s="40"/>
    </row>
    <row r="26" spans="1:8" ht="15">
      <c r="A26" s="13">
        <v>25</v>
      </c>
      <c r="B26" s="37" t="s">
        <v>103</v>
      </c>
      <c r="C26" s="51">
        <v>25</v>
      </c>
      <c r="D26" s="37" t="s">
        <v>103</v>
      </c>
      <c r="E26" s="46">
        <v>4910.44</v>
      </c>
      <c r="F26"/>
      <c r="G26" s="39"/>
      <c r="H26" s="40"/>
    </row>
    <row r="27" spans="1:8" ht="15">
      <c r="A27" s="13">
        <v>26</v>
      </c>
      <c r="B27" s="37" t="s">
        <v>104</v>
      </c>
      <c r="C27" s="51">
        <v>26</v>
      </c>
      <c r="D27" s="37" t="s">
        <v>104</v>
      </c>
      <c r="E27" s="46">
        <v>4956.54</v>
      </c>
      <c r="F27"/>
      <c r="G27" s="39"/>
      <c r="H27" s="40"/>
    </row>
    <row r="28" spans="1:8" ht="15">
      <c r="A28" s="13">
        <v>27</v>
      </c>
      <c r="B28" s="37" t="s">
        <v>105</v>
      </c>
      <c r="C28" s="51">
        <v>27</v>
      </c>
      <c r="D28" s="37" t="s">
        <v>105</v>
      </c>
      <c r="E28" s="46">
        <v>5196.72</v>
      </c>
      <c r="F28"/>
      <c r="G28" s="39"/>
      <c r="H28" s="40"/>
    </row>
    <row r="29" spans="1:8" ht="15">
      <c r="A29" s="13">
        <v>28</v>
      </c>
      <c r="B29" s="37" t="s">
        <v>106</v>
      </c>
      <c r="C29" s="51">
        <v>28</v>
      </c>
      <c r="D29" s="37" t="s">
        <v>106</v>
      </c>
      <c r="E29" s="46">
        <v>5405.5</v>
      </c>
      <c r="F29"/>
      <c r="G29" s="39"/>
      <c r="H29" s="40"/>
    </row>
    <row r="30" spans="1:8" ht="12.75">
      <c r="A30" s="13"/>
      <c r="B30" s="16" t="s">
        <v>30</v>
      </c>
      <c r="C30" s="52"/>
      <c r="E30" s="47">
        <f>SUM(E2:E29)</f>
        <v>167254.44000000003</v>
      </c>
      <c r="F30">
        <f>SUM(F2:F29)</f>
        <v>0</v>
      </c>
      <c r="G30" s="39">
        <f>SUM(G2:G29)</f>
        <v>0</v>
      </c>
      <c r="H30" s="39">
        <f>SUM(H2:H29)</f>
        <v>0</v>
      </c>
    </row>
    <row r="31" spans="7:11" ht="25.5">
      <c r="G31" s="13" t="s">
        <v>8</v>
      </c>
      <c r="H31" s="15" t="s">
        <v>46</v>
      </c>
      <c r="I31" s="14" t="s">
        <v>51</v>
      </c>
      <c r="J31" s="14" t="s">
        <v>52</v>
      </c>
      <c r="K31" s="19" t="s">
        <v>53</v>
      </c>
    </row>
    <row r="32" spans="7:11" ht="12.75">
      <c r="G32" s="23">
        <v>1</v>
      </c>
      <c r="H32" s="20" t="s">
        <v>12</v>
      </c>
      <c r="I32" s="55">
        <v>1577906.53</v>
      </c>
      <c r="J32" s="21">
        <f>I32/K32</f>
        <v>9.434193083573486</v>
      </c>
      <c r="K32" s="24">
        <v>167254</v>
      </c>
    </row>
    <row r="33" spans="7:11" ht="12.75">
      <c r="G33" s="23">
        <v>2</v>
      </c>
      <c r="H33" s="30" t="s">
        <v>66</v>
      </c>
      <c r="I33" s="55">
        <v>1599565.8</v>
      </c>
      <c r="J33" s="21">
        <f>I33/K33</f>
        <v>9.563692348165066</v>
      </c>
      <c r="K33" s="24">
        <v>167254</v>
      </c>
    </row>
    <row r="34" spans="7:11" ht="12.75">
      <c r="G34" s="23">
        <v>3</v>
      </c>
      <c r="H34" s="20" t="s">
        <v>58</v>
      </c>
      <c r="I34" s="55">
        <v>160658</v>
      </c>
      <c r="J34" s="21">
        <f>I34/K34</f>
        <v>0.9605629760723211</v>
      </c>
      <c r="K34" s="24">
        <v>167254</v>
      </c>
    </row>
    <row r="35" spans="7:11" ht="12.75">
      <c r="G35" s="23">
        <v>4</v>
      </c>
      <c r="H35" s="20" t="s">
        <v>15</v>
      </c>
      <c r="I35" s="55">
        <v>967288</v>
      </c>
      <c r="J35" s="21">
        <f>I35/K35</f>
        <v>5.783347483468257</v>
      </c>
      <c r="K35" s="24">
        <v>167254</v>
      </c>
    </row>
    <row r="36" spans="7:11" ht="12.75">
      <c r="G36" s="23">
        <v>5</v>
      </c>
      <c r="H36" s="20" t="s">
        <v>60</v>
      </c>
      <c r="I36" s="55">
        <v>201606.81</v>
      </c>
      <c r="J36" s="21">
        <f aca="true" t="shared" si="0" ref="J36:J42">I36/K36</f>
        <v>1.205393054874622</v>
      </c>
      <c r="K36" s="24">
        <v>167254</v>
      </c>
    </row>
    <row r="37" spans="7:11" ht="12.75">
      <c r="G37" s="23">
        <v>6</v>
      </c>
      <c r="H37" s="20" t="s">
        <v>56</v>
      </c>
      <c r="I37" s="55">
        <v>1439001</v>
      </c>
      <c r="J37" s="21">
        <f t="shared" si="0"/>
        <v>8.603686608392026</v>
      </c>
      <c r="K37" s="24">
        <v>167254</v>
      </c>
    </row>
    <row r="38" spans="7:11" ht="12.75">
      <c r="G38" s="23">
        <v>7</v>
      </c>
      <c r="H38" s="20" t="s">
        <v>59</v>
      </c>
      <c r="I38" s="55">
        <f>239300+47860</f>
        <v>287160</v>
      </c>
      <c r="J38" s="21">
        <f>I38/K38</f>
        <v>1.7169096105324835</v>
      </c>
      <c r="K38" s="24">
        <v>167254</v>
      </c>
    </row>
    <row r="39" spans="7:11" ht="12.75">
      <c r="G39" s="23">
        <v>8</v>
      </c>
      <c r="H39" s="20" t="s">
        <v>23</v>
      </c>
      <c r="I39" s="55">
        <v>2196386.83</v>
      </c>
      <c r="J39" s="21">
        <f t="shared" si="0"/>
        <v>13.132043658148685</v>
      </c>
      <c r="K39" s="24">
        <v>167254</v>
      </c>
    </row>
    <row r="40" spans="7:11" ht="12.75">
      <c r="G40" s="23">
        <v>9</v>
      </c>
      <c r="H40" s="13" t="s">
        <v>67</v>
      </c>
      <c r="I40" s="54">
        <v>5141433.17</v>
      </c>
      <c r="J40" s="21">
        <f t="shared" si="0"/>
        <v>30.740270307436592</v>
      </c>
      <c r="K40" s="24">
        <v>167254</v>
      </c>
    </row>
    <row r="41" spans="7:11" ht="12.75">
      <c r="G41" s="23">
        <v>10</v>
      </c>
      <c r="H41" s="20" t="s">
        <v>68</v>
      </c>
      <c r="I41" s="55">
        <f>266476+26950+493211.11</f>
        <v>786637.11</v>
      </c>
      <c r="J41" s="21">
        <f t="shared" si="0"/>
        <v>4.703248412594019</v>
      </c>
      <c r="K41" s="24">
        <v>167254</v>
      </c>
    </row>
    <row r="42" spans="7:11" ht="12.75">
      <c r="G42" s="23">
        <v>11</v>
      </c>
      <c r="H42" s="20" t="s">
        <v>57</v>
      </c>
      <c r="I42" s="55">
        <v>248719.42</v>
      </c>
      <c r="J42" s="21">
        <f t="shared" si="0"/>
        <v>1.487076063950638</v>
      </c>
      <c r="K42" s="24">
        <v>167254</v>
      </c>
    </row>
    <row r="43" spans="7:11" ht="12.75">
      <c r="G43" s="23">
        <v>12</v>
      </c>
      <c r="H43" s="20" t="s">
        <v>70</v>
      </c>
      <c r="I43" s="55">
        <v>229471.36</v>
      </c>
      <c r="J43" s="21">
        <f>I43/K43</f>
        <v>1.371993255766678</v>
      </c>
      <c r="K43" s="24">
        <v>167254</v>
      </c>
    </row>
    <row r="44" spans="7:11" ht="12.75">
      <c r="G44" s="23">
        <v>13</v>
      </c>
      <c r="H44" s="20" t="s">
        <v>25</v>
      </c>
      <c r="I44" s="55">
        <v>11150936.31</v>
      </c>
      <c r="J44" s="21">
        <f>I44/K44</f>
        <v>66.67067041744892</v>
      </c>
      <c r="K44" s="24">
        <v>167254</v>
      </c>
    </row>
    <row r="45" spans="7:11" ht="12.75">
      <c r="G45" s="23">
        <v>14</v>
      </c>
      <c r="H45" s="20" t="s">
        <v>54</v>
      </c>
      <c r="I45" s="55">
        <v>2380911.81</v>
      </c>
      <c r="J45" s="21">
        <f>I45/K45</f>
        <v>14.235305642914371</v>
      </c>
      <c r="K45" s="24">
        <v>167254</v>
      </c>
    </row>
    <row r="46" spans="7:11" ht="12.75">
      <c r="G46" s="23">
        <v>15</v>
      </c>
      <c r="H46" s="20" t="s">
        <v>55</v>
      </c>
      <c r="I46" s="55">
        <v>358020</v>
      </c>
      <c r="J46" s="21">
        <f>I46/K46</f>
        <v>2.1405766080332906</v>
      </c>
      <c r="K46" s="24">
        <v>167254</v>
      </c>
    </row>
    <row r="47" spans="7:11" ht="12.75">
      <c r="G47" s="23">
        <v>16</v>
      </c>
      <c r="H47" s="30" t="s">
        <v>29</v>
      </c>
      <c r="I47" s="56">
        <v>137493</v>
      </c>
      <c r="J47" s="21">
        <f>I47/K47</f>
        <v>0.822061056835711</v>
      </c>
      <c r="K47" s="24">
        <v>167254</v>
      </c>
    </row>
    <row r="49" spans="8:11" ht="12.75">
      <c r="H49" s="15" t="s">
        <v>47</v>
      </c>
      <c r="I49" s="31">
        <f>SUM(I32:I48)</f>
        <v>28863195.149999995</v>
      </c>
      <c r="J49" s="22">
        <f>SUM(J32:J48)</f>
        <v>172.57103058820718</v>
      </c>
      <c r="K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8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3" t="s">
        <v>8</v>
      </c>
      <c r="G1" s="15" t="s">
        <v>46</v>
      </c>
      <c r="H1" s="14" t="s">
        <v>51</v>
      </c>
      <c r="I1" s="14" t="s">
        <v>52</v>
      </c>
      <c r="J1" s="19" t="s">
        <v>53</v>
      </c>
    </row>
    <row r="2" spans="1:10" ht="15">
      <c r="A2" s="13">
        <v>1</v>
      </c>
      <c r="B2" s="37" t="s">
        <v>96</v>
      </c>
      <c r="C2" s="46">
        <v>3639.3</v>
      </c>
      <c r="F2" s="23">
        <v>1</v>
      </c>
      <c r="G2" s="20" t="s">
        <v>69</v>
      </c>
      <c r="H2" s="13">
        <v>39000</v>
      </c>
      <c r="I2" s="21">
        <f>H2/J2</f>
        <v>0.7067176228193685</v>
      </c>
      <c r="J2" s="24">
        <v>55184.7</v>
      </c>
    </row>
    <row r="3" spans="1:3" ht="15">
      <c r="A3" s="13">
        <v>2</v>
      </c>
      <c r="B3" s="37" t="s">
        <v>103</v>
      </c>
      <c r="C3" s="46">
        <v>4910.44</v>
      </c>
    </row>
    <row r="4" ht="12.75">
      <c r="C4" s="48">
        <f>SUM(C2:C3)</f>
        <v>8549.74</v>
      </c>
    </row>
    <row r="5" spans="2:10" ht="25.5">
      <c r="B5" s="37" t="s">
        <v>93</v>
      </c>
      <c r="C5" s="46">
        <v>6418.4</v>
      </c>
      <c r="D5" s="39">
        <f>I6*C5</f>
        <v>179227.09407092107</v>
      </c>
      <c r="E5" s="39">
        <f>I7*C5</f>
        <v>36203.87300232606</v>
      </c>
      <c r="F5" s="13" t="s">
        <v>8</v>
      </c>
      <c r="G5" s="15" t="s">
        <v>46</v>
      </c>
      <c r="H5" s="14" t="s">
        <v>51</v>
      </c>
      <c r="I5" s="14" t="s">
        <v>52</v>
      </c>
      <c r="J5" s="19" t="s">
        <v>53</v>
      </c>
    </row>
    <row r="6" spans="2:10" ht="15">
      <c r="B6" s="37" t="s">
        <v>94</v>
      </c>
      <c r="C6" s="46">
        <v>6220.97</v>
      </c>
      <c r="D6" s="39">
        <f>I6*C6</f>
        <v>173714.06821051633</v>
      </c>
      <c r="E6" s="39">
        <f>I7*C6</f>
        <v>35090.2417785243</v>
      </c>
      <c r="F6" s="23">
        <v>1</v>
      </c>
      <c r="G6" s="20" t="s">
        <v>116</v>
      </c>
      <c r="H6" s="13">
        <v>352942</v>
      </c>
      <c r="I6" s="21">
        <f>H6/J6</f>
        <v>27.923952086333212</v>
      </c>
      <c r="J6" s="24">
        <v>12639.4</v>
      </c>
    </row>
    <row r="7" spans="3:10" ht="12.75">
      <c r="C7" s="48">
        <f>SUM(C5:C6)</f>
        <v>12639.369999999999</v>
      </c>
      <c r="G7" t="s">
        <v>117</v>
      </c>
      <c r="H7">
        <f>H6*0.202</f>
        <v>71294.284</v>
      </c>
      <c r="I7" s="21">
        <f>H7/J7</f>
        <v>5.640638321439309</v>
      </c>
      <c r="J7" s="24">
        <v>12639.4</v>
      </c>
    </row>
    <row r="10" spans="2:5" ht="14.25" customHeight="1">
      <c r="B10" s="36" t="s">
        <v>79</v>
      </c>
      <c r="C10" s="46">
        <v>9505.68</v>
      </c>
      <c r="D10" s="38">
        <f>C10*14.43*12</f>
        <v>1646003.5488</v>
      </c>
      <c r="E10" s="38">
        <f>C10*1.42*12</f>
        <v>161976.7872</v>
      </c>
    </row>
    <row r="11" spans="2:5" ht="14.25" customHeight="1">
      <c r="B11" s="36" t="s">
        <v>80</v>
      </c>
      <c r="C11" s="46">
        <v>2188.1</v>
      </c>
      <c r="D11" s="38">
        <f>C11*14.43*12</f>
        <v>378891.396</v>
      </c>
      <c r="E11" s="38">
        <f>C11*1.42*12</f>
        <v>37285.224</v>
      </c>
    </row>
    <row r="12" spans="2:5" ht="14.25" customHeight="1">
      <c r="B12" s="37" t="s">
        <v>81</v>
      </c>
      <c r="C12" s="46">
        <v>7702.4</v>
      </c>
      <c r="D12" s="38">
        <f>C12*14.43*12</f>
        <v>1333747.584</v>
      </c>
      <c r="E12" s="38">
        <f>C12*1.42*12</f>
        <v>131248.896</v>
      </c>
    </row>
    <row r="13" spans="2:5" ht="14.25" customHeight="1">
      <c r="B13" s="37" t="s">
        <v>82</v>
      </c>
      <c r="C13" s="46">
        <v>5475.6</v>
      </c>
      <c r="D13" s="38">
        <f>C13*14.43*12</f>
        <v>948154.8960000002</v>
      </c>
      <c r="E13" s="38">
        <f>C13*1.42*12</f>
        <v>93304.224</v>
      </c>
    </row>
    <row r="14" spans="2:5" ht="14.25" customHeight="1">
      <c r="B14" s="37" t="s">
        <v>83</v>
      </c>
      <c r="C14" s="46">
        <v>3843.5</v>
      </c>
      <c r="D14" s="38">
        <f>C14*9.33*12</f>
        <v>430318.26</v>
      </c>
      <c r="E14" s="38">
        <f>C14*1.01*12</f>
        <v>46583.22</v>
      </c>
    </row>
    <row r="15" spans="2:5" ht="14.25" customHeight="1">
      <c r="B15" s="37" t="s">
        <v>84</v>
      </c>
      <c r="C15" s="46">
        <v>3638.5</v>
      </c>
      <c r="D15" s="38">
        <f>C15*14.43*12</f>
        <v>630042.66</v>
      </c>
      <c r="E15" s="38">
        <f>C15*1.42*12</f>
        <v>62000.04</v>
      </c>
    </row>
    <row r="16" spans="2:5" ht="14.25" customHeight="1">
      <c r="B16" s="37" t="s">
        <v>85</v>
      </c>
      <c r="C16" s="46">
        <v>8242.8</v>
      </c>
      <c r="D16" s="38">
        <f>C16*14.43*12</f>
        <v>1427323.248</v>
      </c>
      <c r="E16" s="38">
        <f>C16*1.42*12</f>
        <v>140457.31199999998</v>
      </c>
    </row>
    <row r="17" spans="2:5" ht="14.25" customHeight="1">
      <c r="B17" s="37" t="s">
        <v>86</v>
      </c>
      <c r="C17" s="46">
        <v>7234.2</v>
      </c>
      <c r="D17" s="38">
        <f>C17*14.43*12</f>
        <v>1252674.072</v>
      </c>
      <c r="E17" s="38">
        <f>C17*1.42*12</f>
        <v>123270.76799999998</v>
      </c>
    </row>
    <row r="18" spans="2:5" ht="14.25" customHeight="1">
      <c r="B18" s="37" t="s">
        <v>87</v>
      </c>
      <c r="C18" s="46">
        <v>5745.16</v>
      </c>
      <c r="D18" s="38">
        <f>C18*14.43*12</f>
        <v>994831.9055999999</v>
      </c>
      <c r="E18" s="38">
        <f>C18*1.42*12</f>
        <v>97897.52639999999</v>
      </c>
    </row>
    <row r="19" spans="2:5" ht="14.25" customHeight="1">
      <c r="B19" s="37" t="s">
        <v>88</v>
      </c>
      <c r="C19" s="46">
        <v>5755.42</v>
      </c>
      <c r="D19" s="38">
        <f>C19*14.43*12</f>
        <v>996608.5272000001</v>
      </c>
      <c r="E19" s="38">
        <f>C19*1.42*12</f>
        <v>98072.3568</v>
      </c>
    </row>
    <row r="20" spans="2:5" ht="14.25" customHeight="1">
      <c r="B20" s="37" t="s">
        <v>89</v>
      </c>
      <c r="C20" s="46">
        <v>5376.01</v>
      </c>
      <c r="D20" s="38">
        <f>C20*12.25*12</f>
        <v>790273.47</v>
      </c>
      <c r="E20" s="38">
        <f>C20*1.15*12</f>
        <v>74188.938</v>
      </c>
    </row>
    <row r="21" spans="2:5" ht="14.25" customHeight="1">
      <c r="B21" s="37" t="s">
        <v>90</v>
      </c>
      <c r="C21" s="46">
        <v>5735.67</v>
      </c>
      <c r="D21" s="38">
        <f>C21*14.43*12</f>
        <v>993188.6172</v>
      </c>
      <c r="E21" s="38">
        <f>C21*1.42*12</f>
        <v>97735.8168</v>
      </c>
    </row>
    <row r="22" spans="2:5" ht="14.25" customHeight="1">
      <c r="B22" s="37" t="s">
        <v>91</v>
      </c>
      <c r="C22" s="46">
        <v>5729.8</v>
      </c>
      <c r="D22" s="38">
        <f>C22*14.43*12</f>
        <v>992172.168</v>
      </c>
      <c r="E22" s="38">
        <f>C22*1.42*12</f>
        <v>97635.792</v>
      </c>
    </row>
    <row r="23" spans="2:5" ht="14.25" customHeight="1">
      <c r="B23" s="37" t="s">
        <v>92</v>
      </c>
      <c r="C23" s="46">
        <v>10517.9</v>
      </c>
      <c r="D23" s="38">
        <f>C23*14.43*12</f>
        <v>1821279.5639999998</v>
      </c>
      <c r="E23" s="38">
        <f>C23*1.42*12</f>
        <v>179225.01599999997</v>
      </c>
    </row>
    <row r="24" spans="2:5" ht="14.25" customHeight="1">
      <c r="B24" s="37" t="s">
        <v>93</v>
      </c>
      <c r="C24" s="46">
        <v>6418.4</v>
      </c>
      <c r="D24" s="38">
        <f>C24*16.86*12</f>
        <v>1298570.6879999998</v>
      </c>
      <c r="E24" s="38">
        <f>C24*1.75*12</f>
        <v>134786.4</v>
      </c>
    </row>
    <row r="25" spans="2:5" ht="14.25" customHeight="1">
      <c r="B25" s="37" t="s">
        <v>94</v>
      </c>
      <c r="C25" s="46">
        <v>6220.97</v>
      </c>
      <c r="D25" s="38">
        <f>C25*16.86*12</f>
        <v>1258626.6504</v>
      </c>
      <c r="E25" s="38">
        <f>C25*1.75*12</f>
        <v>130640.37</v>
      </c>
    </row>
    <row r="26" spans="2:5" ht="14.25" customHeight="1">
      <c r="B26" s="37" t="s">
        <v>95</v>
      </c>
      <c r="C26" s="46">
        <v>3781.1</v>
      </c>
      <c r="D26" s="38">
        <f>C26*14.43*12</f>
        <v>654735.2760000001</v>
      </c>
      <c r="E26" s="38">
        <f>C26*1.42*12</f>
        <v>64429.94399999999</v>
      </c>
    </row>
    <row r="27" spans="2:5" ht="14.25" customHeight="1">
      <c r="B27" s="37" t="s">
        <v>96</v>
      </c>
      <c r="C27" s="46">
        <v>3639.3</v>
      </c>
      <c r="D27" s="38">
        <f>C27*12.25*12</f>
        <v>534977.1000000001</v>
      </c>
      <c r="E27" s="38">
        <f>C27*1.15*12</f>
        <v>50222.34</v>
      </c>
    </row>
    <row r="28" spans="2:5" ht="14.25" customHeight="1">
      <c r="B28" s="37" t="s">
        <v>97</v>
      </c>
      <c r="C28" s="46">
        <v>5477.19</v>
      </c>
      <c r="D28" s="38">
        <f>C28*14.43*12</f>
        <v>948430.2204</v>
      </c>
      <c r="E28" s="38">
        <f>C28*1.42*12</f>
        <v>93331.3176</v>
      </c>
    </row>
    <row r="29" spans="2:5" ht="14.25" customHeight="1">
      <c r="B29" s="37" t="s">
        <v>98</v>
      </c>
      <c r="C29" s="46">
        <v>7282.2</v>
      </c>
      <c r="D29" s="38">
        <f aca="true" t="shared" si="0" ref="D29:D36">C29*14.43*12</f>
        <v>1260985.7519999999</v>
      </c>
      <c r="E29" s="38">
        <f aca="true" t="shared" si="1" ref="E29:E37">C29*1.42*12</f>
        <v>124088.68799999998</v>
      </c>
    </row>
    <row r="30" spans="2:5" ht="14.25" customHeight="1">
      <c r="B30" s="37" t="s">
        <v>99</v>
      </c>
      <c r="C30" s="46">
        <v>11394.7</v>
      </c>
      <c r="D30" s="38">
        <f t="shared" si="0"/>
        <v>1973106.252</v>
      </c>
      <c r="E30" s="38">
        <f t="shared" si="1"/>
        <v>194165.688</v>
      </c>
    </row>
    <row r="31" spans="2:5" ht="14.25" customHeight="1">
      <c r="B31" s="37" t="s">
        <v>100</v>
      </c>
      <c r="C31" s="46">
        <v>5335.74</v>
      </c>
      <c r="D31" s="38">
        <f t="shared" si="0"/>
        <v>923936.7383999999</v>
      </c>
      <c r="E31" s="38">
        <f t="shared" si="1"/>
        <v>90921.00959999999</v>
      </c>
    </row>
    <row r="32" spans="2:5" ht="14.25" customHeight="1">
      <c r="B32" s="37" t="s">
        <v>101</v>
      </c>
      <c r="C32" s="46">
        <v>5263.89</v>
      </c>
      <c r="D32" s="38">
        <f t="shared" si="0"/>
        <v>911495.1924</v>
      </c>
      <c r="E32" s="38">
        <f t="shared" si="1"/>
        <v>89696.6856</v>
      </c>
    </row>
    <row r="33" spans="2:5" ht="14.25" customHeight="1">
      <c r="B33" s="37" t="s">
        <v>102</v>
      </c>
      <c r="C33" s="46">
        <v>5258.32</v>
      </c>
      <c r="D33" s="38">
        <f t="shared" si="0"/>
        <v>910530.6912</v>
      </c>
      <c r="E33" s="38">
        <f t="shared" si="1"/>
        <v>89601.77279999999</v>
      </c>
    </row>
    <row r="34" spans="2:5" ht="14.25" customHeight="1">
      <c r="B34" s="37" t="s">
        <v>103</v>
      </c>
      <c r="C34" s="46">
        <v>4910.44</v>
      </c>
      <c r="D34" s="38">
        <f t="shared" si="0"/>
        <v>850291.7904</v>
      </c>
      <c r="E34" s="38">
        <f t="shared" si="1"/>
        <v>83673.8976</v>
      </c>
    </row>
    <row r="35" spans="2:5" ht="14.25" customHeight="1">
      <c r="B35" s="37" t="s">
        <v>104</v>
      </c>
      <c r="C35" s="46">
        <v>4934.14</v>
      </c>
      <c r="D35" s="38">
        <f t="shared" si="0"/>
        <v>854395.6824</v>
      </c>
      <c r="E35" s="38">
        <f t="shared" si="1"/>
        <v>84077.7456</v>
      </c>
    </row>
    <row r="36" spans="2:5" ht="14.25" customHeight="1">
      <c r="B36" s="37" t="s">
        <v>105</v>
      </c>
      <c r="C36" s="46">
        <v>5196.75</v>
      </c>
      <c r="D36" s="38">
        <f t="shared" si="0"/>
        <v>899869.23</v>
      </c>
      <c r="E36" s="38">
        <f t="shared" si="1"/>
        <v>88552.62</v>
      </c>
    </row>
    <row r="37" spans="2:5" ht="14.25" customHeight="1">
      <c r="B37" s="37" t="s">
        <v>106</v>
      </c>
      <c r="C37" s="46">
        <v>5407.2</v>
      </c>
      <c r="D37" s="38">
        <f>C37*14.43*12</f>
        <v>936310.7519999999</v>
      </c>
      <c r="E37" s="38">
        <f t="shared" si="1"/>
        <v>92138.688</v>
      </c>
    </row>
    <row r="38" ht="12.75">
      <c r="C38" s="48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3.00390625" style="0" customWidth="1"/>
    <col min="11" max="11" width="1.12109375" style="0" customWidth="1"/>
    <col min="12" max="12" width="10.875" style="0" customWidth="1"/>
  </cols>
  <sheetData>
    <row r="1" spans="1:12" ht="15.75">
      <c r="A1" s="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5"/>
    </row>
    <row r="2" spans="1:12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"/>
    </row>
    <row r="3" spans="1:12" ht="15.75">
      <c r="A3" s="106" t="s">
        <v>120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5"/>
    </row>
    <row r="4" spans="1:12" ht="12.75" customHeight="1">
      <c r="A4" s="18"/>
      <c r="B4" s="18"/>
      <c r="C4" s="18"/>
      <c r="D4" s="18"/>
      <c r="E4" s="105" t="s">
        <v>108</v>
      </c>
      <c r="F4" s="105"/>
      <c r="G4" s="105"/>
      <c r="H4" s="105"/>
      <c r="I4" s="105"/>
      <c r="J4" s="105"/>
      <c r="K4" s="105"/>
      <c r="L4" s="5"/>
    </row>
    <row r="5" spans="1:12" ht="12.75" customHeight="1">
      <c r="A5" s="18"/>
      <c r="B5" s="18"/>
      <c r="C5" s="18"/>
      <c r="D5" s="18"/>
      <c r="E5" s="105" t="s">
        <v>6</v>
      </c>
      <c r="F5" s="105"/>
      <c r="G5" s="105"/>
      <c r="H5" s="105"/>
      <c r="I5" s="105"/>
      <c r="J5" s="105"/>
      <c r="K5" s="105"/>
      <c r="L5" s="5"/>
    </row>
    <row r="6" spans="1:12" ht="12.75" customHeight="1">
      <c r="A6" s="18"/>
      <c r="B6" s="18"/>
      <c r="C6" s="18"/>
      <c r="D6" s="18"/>
      <c r="E6" s="105" t="s">
        <v>135</v>
      </c>
      <c r="F6" s="105"/>
      <c r="G6" s="105"/>
      <c r="H6" s="105"/>
      <c r="I6" s="105"/>
      <c r="J6" s="105"/>
      <c r="K6" s="105"/>
      <c r="L6" s="5"/>
    </row>
    <row r="7" spans="1:12" ht="12.75" customHeight="1">
      <c r="A7" s="18"/>
      <c r="B7" s="18"/>
      <c r="C7" s="18"/>
      <c r="D7" s="18"/>
      <c r="E7" s="105" t="s">
        <v>7</v>
      </c>
      <c r="F7" s="105"/>
      <c r="G7" s="105"/>
      <c r="H7" s="105"/>
      <c r="I7" s="105"/>
      <c r="J7" s="105"/>
      <c r="K7" s="105"/>
      <c r="L7" s="5"/>
    </row>
    <row r="8" spans="1:12" ht="12.75" customHeight="1">
      <c r="A8" s="18"/>
      <c r="B8" s="18"/>
      <c r="C8" s="18"/>
      <c r="D8" s="18"/>
      <c r="E8" s="105" t="s">
        <v>44</v>
      </c>
      <c r="F8" s="105"/>
      <c r="G8" s="105"/>
      <c r="H8" s="105"/>
      <c r="I8" s="105"/>
      <c r="J8" s="105"/>
      <c r="K8" s="105"/>
      <c r="L8" s="5"/>
    </row>
    <row r="9" spans="1:12" ht="12.75" customHeight="1">
      <c r="A9" s="18"/>
      <c r="B9" s="18"/>
      <c r="C9" s="18"/>
      <c r="D9" s="18"/>
      <c r="E9" s="105" t="s">
        <v>109</v>
      </c>
      <c r="F9" s="105"/>
      <c r="G9" s="105"/>
      <c r="H9" s="105"/>
      <c r="I9" s="105"/>
      <c r="J9" s="105"/>
      <c r="K9" s="105"/>
      <c r="L9" s="5"/>
    </row>
    <row r="10" spans="1:12" ht="12.75" customHeight="1">
      <c r="A10" s="18"/>
      <c r="B10" s="18"/>
      <c r="C10" s="18"/>
      <c r="D10" s="18"/>
      <c r="E10" s="105" t="s">
        <v>110</v>
      </c>
      <c r="F10" s="105"/>
      <c r="G10" s="105"/>
      <c r="H10" s="105"/>
      <c r="I10" s="105"/>
      <c r="J10" s="105"/>
      <c r="K10" s="105"/>
      <c r="L10" s="5"/>
    </row>
    <row r="11" spans="1:12" ht="12.75" customHeight="1">
      <c r="A11" s="18"/>
      <c r="B11" s="18"/>
      <c r="C11" s="18"/>
      <c r="D11" s="18"/>
      <c r="E11" s="105" t="s">
        <v>111</v>
      </c>
      <c r="F11" s="105"/>
      <c r="G11" s="105"/>
      <c r="H11" s="105"/>
      <c r="I11" s="105"/>
      <c r="J11" s="105"/>
      <c r="K11" s="105"/>
      <c r="L11" s="5"/>
    </row>
    <row r="12" spans="1:12" ht="12.75" customHeight="1">
      <c r="A12" s="18"/>
      <c r="B12" s="18"/>
      <c r="C12" s="18"/>
      <c r="D12" s="18"/>
      <c r="E12" s="105" t="s">
        <v>112</v>
      </c>
      <c r="F12" s="105"/>
      <c r="G12" s="105"/>
      <c r="H12" s="105"/>
      <c r="I12" s="105"/>
      <c r="J12" s="105"/>
      <c r="K12" s="105"/>
      <c r="L12" s="5"/>
    </row>
    <row r="13" spans="1:12" ht="12.75" customHeight="1">
      <c r="A13" s="18"/>
      <c r="B13" s="18"/>
      <c r="C13" s="18"/>
      <c r="D13" s="18"/>
      <c r="E13" s="105" t="s">
        <v>113</v>
      </c>
      <c r="F13" s="105"/>
      <c r="G13" s="105"/>
      <c r="H13" s="105"/>
      <c r="I13" s="105"/>
      <c r="J13" s="105"/>
      <c r="K13" s="105"/>
      <c r="L13" s="5"/>
    </row>
    <row r="14" spans="1:12" ht="12.75">
      <c r="A14" s="7" t="s">
        <v>77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107" t="s">
        <v>121</v>
      </c>
      <c r="C16" s="107"/>
      <c r="D16" s="107"/>
      <c r="E16" s="107"/>
      <c r="F16" s="107"/>
      <c r="G16" s="5"/>
      <c r="H16" s="5"/>
      <c r="I16" s="107"/>
      <c r="J16" s="107"/>
      <c r="K16" s="5"/>
      <c r="L16" s="5"/>
    </row>
    <row r="17" spans="1:12" ht="12.75">
      <c r="A17" s="5"/>
      <c r="B17" s="107" t="s">
        <v>122</v>
      </c>
      <c r="C17" s="107"/>
      <c r="D17" s="107"/>
      <c r="E17" s="107"/>
      <c r="F17" s="107"/>
      <c r="G17" s="5"/>
      <c r="H17" s="5"/>
      <c r="I17" s="107"/>
      <c r="J17" s="107"/>
      <c r="K17" s="5"/>
      <c r="L17" s="5"/>
    </row>
    <row r="18" spans="1:12" ht="12.75">
      <c r="A18" s="5"/>
      <c r="B18" s="107" t="s">
        <v>123</v>
      </c>
      <c r="C18" s="107"/>
      <c r="D18" s="107"/>
      <c r="E18" s="107"/>
      <c r="F18" s="107"/>
      <c r="G18" s="5"/>
      <c r="H18" s="5"/>
      <c r="I18" s="107"/>
      <c r="J18" s="107"/>
      <c r="K18" s="5"/>
      <c r="L18" s="5"/>
    </row>
    <row r="19" spans="1:12" ht="12.75">
      <c r="A19" s="5"/>
      <c r="B19" s="107" t="s">
        <v>124</v>
      </c>
      <c r="C19" s="107"/>
      <c r="D19" s="107"/>
      <c r="E19" s="107"/>
      <c r="F19" s="107"/>
      <c r="G19" s="5"/>
      <c r="H19" s="5"/>
      <c r="I19" s="107"/>
      <c r="J19" s="107"/>
      <c r="K19" s="5"/>
      <c r="L19" s="5"/>
    </row>
    <row r="20" spans="1:12" ht="12.75">
      <c r="A20" s="5"/>
      <c r="B20" s="5" t="s">
        <v>71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5" t="s">
        <v>40</v>
      </c>
      <c r="B21" s="25"/>
      <c r="C21" s="25"/>
      <c r="D21" s="25"/>
      <c r="E21" s="25"/>
      <c r="F21" s="25"/>
      <c r="G21" s="25"/>
      <c r="H21" s="25"/>
      <c r="I21" s="25"/>
      <c r="J21" s="25"/>
      <c r="K21" s="41" t="s">
        <v>127</v>
      </c>
      <c r="L21" s="41"/>
    </row>
    <row r="22" spans="1:12" ht="12.75">
      <c r="A22" s="26" t="s">
        <v>3</v>
      </c>
      <c r="B22" s="27"/>
      <c r="C22" s="108" t="s">
        <v>128</v>
      </c>
      <c r="D22" s="108"/>
      <c r="E22" s="109"/>
      <c r="F22" s="109"/>
      <c r="G22" s="6"/>
      <c r="H22" s="6"/>
      <c r="I22" s="109"/>
      <c r="J22" s="109"/>
      <c r="K22" s="42"/>
      <c r="L22" s="43"/>
    </row>
    <row r="23" spans="1:12" ht="12.75">
      <c r="A23" s="110" t="s">
        <v>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 t="s">
        <v>133</v>
      </c>
      <c r="L23" s="111"/>
    </row>
    <row r="24" spans="1:12" ht="12.75">
      <c r="A24" s="9" t="s">
        <v>5</v>
      </c>
      <c r="B24" s="6"/>
      <c r="C24" s="6"/>
      <c r="D24" s="6"/>
      <c r="E24" s="109"/>
      <c r="F24" s="109"/>
      <c r="G24" s="6"/>
      <c r="H24" s="6"/>
      <c r="I24" s="109"/>
      <c r="J24" s="109"/>
      <c r="K24" s="97"/>
      <c r="L24" s="97"/>
    </row>
    <row r="25" spans="1:12" ht="12.75">
      <c r="A25" s="110" t="s">
        <v>41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 t="s">
        <v>129</v>
      </c>
      <c r="L25" s="111"/>
    </row>
    <row r="26" spans="1:12" ht="12.75">
      <c r="A26" s="26" t="s">
        <v>3</v>
      </c>
      <c r="B26" s="27"/>
      <c r="C26" s="108" t="s">
        <v>130</v>
      </c>
      <c r="D26" s="108"/>
      <c r="E26" s="109"/>
      <c r="F26" s="109"/>
      <c r="G26" s="6"/>
      <c r="H26" s="6"/>
      <c r="I26" s="109"/>
      <c r="J26" s="109"/>
      <c r="K26" s="42"/>
      <c r="L26" s="44"/>
    </row>
    <row r="27" spans="1:12" ht="12.75">
      <c r="A27" s="110" t="s">
        <v>65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 t="s">
        <v>131</v>
      </c>
      <c r="L27" s="111"/>
    </row>
    <row r="28" spans="1:12" ht="15">
      <c r="A28" s="32" t="s">
        <v>48</v>
      </c>
      <c r="B28" s="32"/>
      <c r="C28" s="32"/>
      <c r="D28" s="33"/>
      <c r="E28" s="112" t="s">
        <v>125</v>
      </c>
      <c r="F28" s="113"/>
      <c r="G28" s="113"/>
      <c r="H28" s="114" t="s">
        <v>132</v>
      </c>
      <c r="I28" s="114"/>
      <c r="J28" s="114"/>
      <c r="K28" s="6"/>
      <c r="L28" s="6"/>
    </row>
    <row r="29" spans="1:12" ht="12.75">
      <c r="A29" s="5"/>
      <c r="B29" s="5"/>
      <c r="C29" s="5"/>
      <c r="D29" s="5"/>
      <c r="E29" s="115"/>
      <c r="F29" s="115"/>
      <c r="G29" s="115"/>
      <c r="H29" s="115"/>
      <c r="I29" s="115"/>
      <c r="J29" s="115"/>
      <c r="K29" s="115"/>
      <c r="L29" s="10"/>
    </row>
    <row r="30" spans="1:12" ht="14.25" customHeight="1">
      <c r="A30" s="116" t="s">
        <v>114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9.5" customHeight="1">
      <c r="A31" s="117" t="s">
        <v>37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ht="12.75">
      <c r="A32" s="118" t="s">
        <v>34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2.75">
      <c r="A33" s="119" t="s">
        <v>35</v>
      </c>
      <c r="B33" s="119"/>
      <c r="C33" s="119"/>
      <c r="D33" s="119"/>
      <c r="E33" s="119"/>
      <c r="F33" s="119"/>
      <c r="G33" s="119"/>
      <c r="H33" s="119"/>
      <c r="I33" s="120">
        <f>SUM(I35:K50)</f>
        <v>1966481.4077587384</v>
      </c>
      <c r="J33" s="120"/>
      <c r="K33" s="120"/>
      <c r="L33" s="2"/>
    </row>
    <row r="34" spans="1:12" ht="12.75">
      <c r="A34" s="3" t="s">
        <v>8</v>
      </c>
      <c r="B34" s="121" t="s">
        <v>9</v>
      </c>
      <c r="C34" s="121"/>
      <c r="D34" s="121"/>
      <c r="E34" s="121"/>
      <c r="F34" s="121"/>
      <c r="G34" s="121"/>
      <c r="H34" s="121"/>
      <c r="I34" s="122" t="s">
        <v>10</v>
      </c>
      <c r="J34" s="122"/>
      <c r="K34" s="122"/>
      <c r="L34" s="5"/>
    </row>
    <row r="35" spans="1:12" ht="12.75">
      <c r="A35" s="4" t="s">
        <v>11</v>
      </c>
      <c r="B35" s="123" t="s">
        <v>12</v>
      </c>
      <c r="C35" s="123"/>
      <c r="D35" s="123"/>
      <c r="E35" s="123"/>
      <c r="F35" s="123"/>
      <c r="G35" s="123"/>
      <c r="H35" s="123"/>
      <c r="I35" s="124">
        <f>Основное!$E$22*Основное!J32</f>
        <v>107504.5170259366</v>
      </c>
      <c r="J35" s="125"/>
      <c r="K35" s="126"/>
      <c r="L35" s="5"/>
    </row>
    <row r="36" spans="1:12" ht="12.75">
      <c r="A36" s="4" t="s">
        <v>13</v>
      </c>
      <c r="B36" s="127" t="s">
        <v>72</v>
      </c>
      <c r="C36" s="128"/>
      <c r="D36" s="128"/>
      <c r="E36" s="128"/>
      <c r="F36" s="128"/>
      <c r="G36" s="128"/>
      <c r="H36" s="129"/>
      <c r="I36" s="124">
        <f>Основное!$E$22*Основное!J33</f>
        <v>108980.18704581057</v>
      </c>
      <c r="J36" s="125"/>
      <c r="K36" s="126"/>
      <c r="L36" s="5"/>
    </row>
    <row r="37" spans="1:12" ht="12.75">
      <c r="A37" s="4" t="s">
        <v>14</v>
      </c>
      <c r="B37" s="130" t="s">
        <v>50</v>
      </c>
      <c r="C37" s="131"/>
      <c r="D37" s="131"/>
      <c r="E37" s="131"/>
      <c r="F37" s="131"/>
      <c r="G37" s="131"/>
      <c r="H37" s="132"/>
      <c r="I37" s="124">
        <f>Основное!$E$22*Основное!J34</f>
        <v>10945.807224939314</v>
      </c>
      <c r="J37" s="125"/>
      <c r="K37" s="126"/>
      <c r="L37" s="5"/>
    </row>
    <row r="38" spans="1:12" ht="12.75">
      <c r="A38" s="4" t="s">
        <v>16</v>
      </c>
      <c r="B38" s="123" t="s">
        <v>15</v>
      </c>
      <c r="C38" s="123"/>
      <c r="D38" s="123"/>
      <c r="E38" s="123"/>
      <c r="F38" s="123"/>
      <c r="G38" s="123"/>
      <c r="H38" s="123"/>
      <c r="I38" s="124">
        <f>Основное!$E$22*Основное!J35</f>
        <v>65902.4012436175</v>
      </c>
      <c r="J38" s="125"/>
      <c r="K38" s="126"/>
      <c r="L38" s="5"/>
    </row>
    <row r="39" spans="1:12" ht="12.75">
      <c r="A39" s="4" t="s">
        <v>18</v>
      </c>
      <c r="B39" s="123" t="s">
        <v>64</v>
      </c>
      <c r="C39" s="123"/>
      <c r="D39" s="123"/>
      <c r="E39" s="123"/>
      <c r="F39" s="123"/>
      <c r="G39" s="123"/>
      <c r="H39" s="123"/>
      <c r="I39" s="124">
        <f>Основное!$E$22*Основное!J36</f>
        <v>13735.694938907292</v>
      </c>
      <c r="J39" s="125"/>
      <c r="K39" s="126"/>
      <c r="L39" s="5"/>
    </row>
    <row r="40" spans="1:12" ht="12.75">
      <c r="A40" s="4" t="s">
        <v>19</v>
      </c>
      <c r="B40" s="123" t="s">
        <v>17</v>
      </c>
      <c r="C40" s="123"/>
      <c r="D40" s="123"/>
      <c r="E40" s="123"/>
      <c r="F40" s="123"/>
      <c r="G40" s="123"/>
      <c r="H40" s="123"/>
      <c r="I40" s="124">
        <f>Основное!$E$22*Основное!J37</f>
        <v>98040.72963994883</v>
      </c>
      <c r="J40" s="125"/>
      <c r="K40" s="126"/>
      <c r="L40" s="5"/>
    </row>
    <row r="41" spans="1:12" ht="12.75">
      <c r="A41" s="4" t="s">
        <v>20</v>
      </c>
      <c r="B41" s="123" t="s">
        <v>78</v>
      </c>
      <c r="C41" s="123"/>
      <c r="D41" s="123"/>
      <c r="E41" s="123"/>
      <c r="F41" s="123"/>
      <c r="G41" s="123"/>
      <c r="H41" s="123"/>
      <c r="I41" s="124">
        <f>Основное!$E$22*Основное!J38</f>
        <v>19564.528393939756</v>
      </c>
      <c r="J41" s="125"/>
      <c r="K41" s="126"/>
      <c r="L41" s="5"/>
    </row>
    <row r="42" spans="1:12" ht="12.75">
      <c r="A42" s="4" t="s">
        <v>21</v>
      </c>
      <c r="B42" s="123" t="s">
        <v>23</v>
      </c>
      <c r="C42" s="123"/>
      <c r="D42" s="123"/>
      <c r="E42" s="123"/>
      <c r="F42" s="123"/>
      <c r="G42" s="123"/>
      <c r="H42" s="123"/>
      <c r="I42" s="124">
        <f>Основное!$E$22*Основное!J39</f>
        <v>149642.2638933359</v>
      </c>
      <c r="J42" s="125"/>
      <c r="K42" s="126"/>
      <c r="L42" s="5"/>
    </row>
    <row r="43" spans="1:12" ht="12.75">
      <c r="A43" s="4" t="s">
        <v>22</v>
      </c>
      <c r="B43" s="127" t="s">
        <v>67</v>
      </c>
      <c r="C43" s="128"/>
      <c r="D43" s="128"/>
      <c r="E43" s="128"/>
      <c r="F43" s="128"/>
      <c r="G43" s="128"/>
      <c r="H43" s="129"/>
      <c r="I43" s="124">
        <f>Основное!$E$22*Основное!J40</f>
        <v>350291.52820730145</v>
      </c>
      <c r="J43" s="125"/>
      <c r="K43" s="126"/>
      <c r="L43" s="5"/>
    </row>
    <row r="44" spans="1:12" ht="12.75">
      <c r="A44" s="4" t="s">
        <v>24</v>
      </c>
      <c r="B44" s="123" t="s">
        <v>73</v>
      </c>
      <c r="C44" s="123"/>
      <c r="D44" s="123"/>
      <c r="E44" s="123"/>
      <c r="F44" s="123"/>
      <c r="G44" s="123"/>
      <c r="H44" s="123"/>
      <c r="I44" s="124">
        <f>Основное!$E$22*Основное!J41</f>
        <v>53594.45631119137</v>
      </c>
      <c r="J44" s="125"/>
      <c r="K44" s="126"/>
      <c r="L44" s="5"/>
    </row>
    <row r="45" spans="1:12" ht="12.75">
      <c r="A45" s="4" t="s">
        <v>26</v>
      </c>
      <c r="B45" s="123" t="s">
        <v>63</v>
      </c>
      <c r="C45" s="123"/>
      <c r="D45" s="123"/>
      <c r="E45" s="123"/>
      <c r="F45" s="123"/>
      <c r="G45" s="123"/>
      <c r="H45" s="123"/>
      <c r="I45" s="124">
        <f>Основное!$E$22*Основное!J42</f>
        <v>16945.52916393031</v>
      </c>
      <c r="J45" s="125"/>
      <c r="K45" s="126"/>
      <c r="L45" s="5"/>
    </row>
    <row r="46" spans="1:12" ht="12.75">
      <c r="A46" s="4" t="s">
        <v>27</v>
      </c>
      <c r="B46" s="127" t="s">
        <v>70</v>
      </c>
      <c r="C46" s="128"/>
      <c r="D46" s="128"/>
      <c r="E46" s="128"/>
      <c r="F46" s="128"/>
      <c r="G46" s="128"/>
      <c r="H46" s="129"/>
      <c r="I46" s="124">
        <f>Основное!$E$22*Основное!J43</f>
        <v>15634.13754811245</v>
      </c>
      <c r="J46" s="125"/>
      <c r="K46" s="126"/>
      <c r="L46" s="5"/>
    </row>
    <row r="47" spans="1:12" ht="12.75">
      <c r="A47" s="4" t="s">
        <v>28</v>
      </c>
      <c r="B47" s="130" t="s">
        <v>25</v>
      </c>
      <c r="C47" s="131"/>
      <c r="D47" s="131"/>
      <c r="E47" s="131"/>
      <c r="F47" s="131"/>
      <c r="G47" s="131"/>
      <c r="H47" s="132"/>
      <c r="I47" s="124">
        <f>Основное!$E$22*Основное!J44</f>
        <v>759725.6235409139</v>
      </c>
      <c r="J47" s="125"/>
      <c r="K47" s="126"/>
      <c r="L47" s="5"/>
    </row>
    <row r="48" spans="1:12" ht="12.75">
      <c r="A48" s="4" t="s">
        <v>49</v>
      </c>
      <c r="B48" s="123" t="s">
        <v>62</v>
      </c>
      <c r="C48" s="123"/>
      <c r="D48" s="123"/>
      <c r="E48" s="123"/>
      <c r="F48" s="123"/>
      <c r="G48" s="123"/>
      <c r="H48" s="123"/>
      <c r="I48" s="124">
        <f>Основное!$E$22*Основное!J45</f>
        <v>162214.15486213786</v>
      </c>
      <c r="J48" s="125"/>
      <c r="K48" s="126"/>
      <c r="L48" s="5"/>
    </row>
    <row r="49" spans="1:12" ht="12.75">
      <c r="A49" s="4" t="s">
        <v>61</v>
      </c>
      <c r="B49" s="127" t="s">
        <v>55</v>
      </c>
      <c r="C49" s="128"/>
      <c r="D49" s="128"/>
      <c r="E49" s="128"/>
      <c r="F49" s="128"/>
      <c r="G49" s="128"/>
      <c r="H49" s="129"/>
      <c r="I49" s="124">
        <f>Основное!$E$22*Основное!J46</f>
        <v>24392.298563860953</v>
      </c>
      <c r="J49" s="125"/>
      <c r="K49" s="126"/>
      <c r="L49" s="5"/>
    </row>
    <row r="50" spans="1:12" ht="12.75">
      <c r="A50" s="4" t="s">
        <v>75</v>
      </c>
      <c r="B50" s="123" t="s">
        <v>74</v>
      </c>
      <c r="C50" s="123"/>
      <c r="D50" s="123"/>
      <c r="E50" s="123"/>
      <c r="F50" s="123"/>
      <c r="G50" s="123"/>
      <c r="H50" s="123"/>
      <c r="I50" s="124">
        <f>Основное!$E$22*Основное!J47</f>
        <v>9367.550154854294</v>
      </c>
      <c r="J50" s="125"/>
      <c r="K50" s="126"/>
      <c r="L50" s="5"/>
    </row>
    <row r="51" spans="1:12" ht="12.75">
      <c r="A51" s="34"/>
      <c r="B51" s="28"/>
      <c r="C51" s="28"/>
      <c r="D51" s="28"/>
      <c r="E51" s="28"/>
      <c r="F51" s="28"/>
      <c r="G51" s="28"/>
      <c r="H51" s="28"/>
      <c r="I51" s="35"/>
      <c r="J51" s="35"/>
      <c r="K51" s="35"/>
      <c r="L51" s="5"/>
    </row>
    <row r="52" spans="1:12" ht="12.75">
      <c r="A52" s="5"/>
      <c r="B52" s="134" t="s">
        <v>76</v>
      </c>
      <c r="C52" s="134"/>
      <c r="D52" s="134"/>
      <c r="E52" s="134"/>
      <c r="F52" s="134"/>
      <c r="G52" s="134"/>
      <c r="H52" s="134"/>
      <c r="I52" s="137"/>
      <c r="J52" s="137"/>
      <c r="K52" s="17"/>
      <c r="L52" s="5"/>
    </row>
    <row r="53" spans="1:12" ht="12.75">
      <c r="A53" s="11"/>
      <c r="B53" s="134" t="s">
        <v>36</v>
      </c>
      <c r="C53" s="134"/>
      <c r="D53" s="134"/>
      <c r="E53" s="134"/>
      <c r="F53" s="134"/>
      <c r="G53" s="134"/>
      <c r="H53" s="134"/>
      <c r="I53" s="133">
        <f>SUM(I55:K61)</f>
        <v>131254</v>
      </c>
      <c r="J53" s="133"/>
      <c r="K53" s="133"/>
      <c r="L53" s="11"/>
    </row>
    <row r="54" spans="1:12" ht="12.75">
      <c r="A54" s="11"/>
      <c r="B54" s="11" t="s">
        <v>134</v>
      </c>
      <c r="C54" s="11"/>
      <c r="D54" s="11"/>
      <c r="E54" s="11"/>
      <c r="F54" s="11"/>
      <c r="G54" s="11"/>
      <c r="H54" s="11"/>
      <c r="I54" s="11"/>
      <c r="J54" s="11"/>
      <c r="K54" s="6"/>
      <c r="L54" s="11"/>
    </row>
    <row r="55" spans="1:12" ht="12.75">
      <c r="A55" s="11"/>
      <c r="B55" s="11"/>
      <c r="C55" s="11"/>
      <c r="D55" s="11" t="s">
        <v>31</v>
      </c>
      <c r="E55" s="136" t="s">
        <v>32</v>
      </c>
      <c r="F55" s="136"/>
      <c r="G55" s="136"/>
      <c r="H55" s="136"/>
      <c r="I55" s="133">
        <v>2286</v>
      </c>
      <c r="J55" s="133"/>
      <c r="K55" s="133"/>
      <c r="L55" s="11"/>
    </row>
    <row r="56" spans="1:12" ht="12.75">
      <c r="A56" s="11"/>
      <c r="B56" s="11"/>
      <c r="C56" s="11"/>
      <c r="D56" s="11"/>
      <c r="E56" s="136" t="s">
        <v>33</v>
      </c>
      <c r="F56" s="136"/>
      <c r="G56" s="136"/>
      <c r="H56" s="136"/>
      <c r="I56" s="133">
        <v>51665</v>
      </c>
      <c r="J56" s="133"/>
      <c r="K56" s="133"/>
      <c r="L56" s="11"/>
    </row>
    <row r="57" spans="1:12" ht="12.75">
      <c r="A57" s="11"/>
      <c r="B57" s="11"/>
      <c r="C57" s="11"/>
      <c r="D57" s="11"/>
      <c r="E57" s="136" t="s">
        <v>118</v>
      </c>
      <c r="F57" s="136"/>
      <c r="G57" s="136"/>
      <c r="H57" s="136"/>
      <c r="I57" s="133">
        <v>45016</v>
      </c>
      <c r="J57" s="133"/>
      <c r="K57" s="133"/>
      <c r="L57" s="11"/>
    </row>
    <row r="58" spans="1:12" ht="12.75">
      <c r="A58" s="11"/>
      <c r="B58" s="11"/>
      <c r="C58" s="11"/>
      <c r="D58" s="11"/>
      <c r="E58" s="136" t="s">
        <v>45</v>
      </c>
      <c r="F58" s="136"/>
      <c r="G58" s="136"/>
      <c r="H58" s="136"/>
      <c r="I58" s="133">
        <v>1480</v>
      </c>
      <c r="J58" s="133"/>
      <c r="K58" s="133"/>
      <c r="L58" s="11"/>
    </row>
    <row r="59" spans="1:12" ht="12.75">
      <c r="A59" s="11"/>
      <c r="B59" s="11"/>
      <c r="C59" s="11"/>
      <c r="D59" s="11"/>
      <c r="E59" s="136" t="s">
        <v>119</v>
      </c>
      <c r="F59" s="136"/>
      <c r="G59" s="136"/>
      <c r="H59" s="136"/>
      <c r="I59" s="133">
        <v>0</v>
      </c>
      <c r="J59" s="133"/>
      <c r="K59" s="133"/>
      <c r="L59" s="11"/>
    </row>
    <row r="60" spans="1:12" ht="12.75">
      <c r="A60" s="11"/>
      <c r="B60" s="11"/>
      <c r="C60" s="11"/>
      <c r="D60" s="11"/>
      <c r="E60" s="136" t="s">
        <v>38</v>
      </c>
      <c r="F60" s="136"/>
      <c r="G60" s="136"/>
      <c r="H60" s="136"/>
      <c r="I60" s="133">
        <v>18207</v>
      </c>
      <c r="J60" s="133"/>
      <c r="K60" s="133"/>
      <c r="L60" s="11"/>
    </row>
    <row r="61" spans="1:12" ht="12.75">
      <c r="A61" s="11"/>
      <c r="B61" s="11"/>
      <c r="C61" s="11"/>
      <c r="D61" s="11"/>
      <c r="E61" s="136" t="s">
        <v>39</v>
      </c>
      <c r="F61" s="136"/>
      <c r="G61" s="136"/>
      <c r="H61" s="136"/>
      <c r="I61" s="133">
        <v>12600</v>
      </c>
      <c r="J61" s="133"/>
      <c r="K61" s="133"/>
      <c r="L61" s="11"/>
    </row>
    <row r="62" spans="1:12" ht="12.75">
      <c r="A62" s="6"/>
      <c r="B62" s="1"/>
      <c r="C62" s="6"/>
      <c r="D62" s="6"/>
      <c r="E62" s="109"/>
      <c r="F62" s="109"/>
      <c r="G62" s="6"/>
      <c r="H62" s="6"/>
      <c r="I62" s="109"/>
      <c r="J62" s="109"/>
      <c r="K62" s="6"/>
      <c r="L62" s="6"/>
    </row>
    <row r="63" spans="1:12" ht="12.75">
      <c r="A63" s="6"/>
      <c r="B63" s="135" t="s">
        <v>107</v>
      </c>
      <c r="C63" s="135"/>
      <c r="D63" s="135"/>
      <c r="E63" s="135"/>
      <c r="F63" s="135"/>
      <c r="G63" s="135"/>
      <c r="H63" s="135"/>
      <c r="I63" s="135"/>
      <c r="J63" s="135"/>
      <c r="K63" s="135"/>
      <c r="L63" s="6"/>
    </row>
    <row r="64" spans="1:12" ht="12.75">
      <c r="A64" s="6"/>
      <c r="B64" s="135" t="s">
        <v>139</v>
      </c>
      <c r="C64" s="135"/>
      <c r="D64" s="135"/>
      <c r="E64" s="135"/>
      <c r="F64" s="135"/>
      <c r="G64" s="135"/>
      <c r="H64" s="135"/>
      <c r="I64" s="135"/>
      <c r="J64" s="135"/>
      <c r="K64" s="135"/>
      <c r="L64" s="6"/>
    </row>
    <row r="65" spans="1:12" ht="12.75">
      <c r="A65" s="6"/>
      <c r="B65" s="135" t="s">
        <v>138</v>
      </c>
      <c r="C65" s="135"/>
      <c r="D65" s="135"/>
      <c r="E65" s="135"/>
      <c r="F65" s="135"/>
      <c r="G65" s="135"/>
      <c r="H65" s="135"/>
      <c r="I65" s="135"/>
      <c r="J65" s="135"/>
      <c r="K65" s="135"/>
      <c r="L65" s="6"/>
    </row>
    <row r="66" spans="2:11" ht="12.75">
      <c r="B66" s="85" t="s">
        <v>137</v>
      </c>
      <c r="C66" s="85"/>
      <c r="D66" s="85"/>
      <c r="E66" s="85"/>
      <c r="F66" s="85"/>
      <c r="G66" s="85"/>
      <c r="H66" s="85"/>
      <c r="I66" s="85"/>
      <c r="J66" s="85"/>
      <c r="K66" s="85"/>
    </row>
    <row r="67" spans="2:11" ht="12.75">
      <c r="B67" s="83" t="s">
        <v>136</v>
      </c>
      <c r="C67" s="83"/>
      <c r="D67" s="83"/>
      <c r="E67" s="83"/>
      <c r="F67" s="83"/>
      <c r="G67" s="83"/>
      <c r="H67" s="83"/>
      <c r="I67" s="83"/>
      <c r="J67" s="83"/>
      <c r="K67" s="83"/>
    </row>
  </sheetData>
  <sheetProtection password="CC5F" sheet="1" objects="1" scenarios="1"/>
  <mergeCells count="103">
    <mergeCell ref="B66:K66"/>
    <mergeCell ref="B67:K67"/>
    <mergeCell ref="E60:H60"/>
    <mergeCell ref="E10:K10"/>
    <mergeCell ref="B65:K65"/>
    <mergeCell ref="B53:H53"/>
    <mergeCell ref="I53:K53"/>
    <mergeCell ref="E62:F62"/>
    <mergeCell ref="I62:J62"/>
    <mergeCell ref="B64:K64"/>
    <mergeCell ref="B47:H47"/>
    <mergeCell ref="B48:H48"/>
    <mergeCell ref="B63:K63"/>
    <mergeCell ref="E58:H58"/>
    <mergeCell ref="I58:K58"/>
    <mergeCell ref="E56:H56"/>
    <mergeCell ref="I56:K56"/>
    <mergeCell ref="I60:K60"/>
    <mergeCell ref="E59:H59"/>
    <mergeCell ref="I59:K59"/>
    <mergeCell ref="E5:K5"/>
    <mergeCell ref="E6:K6"/>
    <mergeCell ref="E7:K7"/>
    <mergeCell ref="E12:K12"/>
    <mergeCell ref="E11:K11"/>
    <mergeCell ref="E8:K8"/>
    <mergeCell ref="E9:K9"/>
    <mergeCell ref="I48:K48"/>
    <mergeCell ref="I50:K50"/>
    <mergeCell ref="E57:H57"/>
    <mergeCell ref="I57:K57"/>
    <mergeCell ref="E55:H55"/>
    <mergeCell ref="I55:K55"/>
    <mergeCell ref="E13:K13"/>
    <mergeCell ref="E29:K29"/>
    <mergeCell ref="I45:K45"/>
    <mergeCell ref="B52:H52"/>
    <mergeCell ref="B50:H50"/>
    <mergeCell ref="I52:J52"/>
    <mergeCell ref="B49:H49"/>
    <mergeCell ref="I49:K49"/>
    <mergeCell ref="B46:H46"/>
    <mergeCell ref="I46:K46"/>
    <mergeCell ref="I41:K41"/>
    <mergeCell ref="B42:H42"/>
    <mergeCell ref="I42:K42"/>
    <mergeCell ref="I47:K47"/>
    <mergeCell ref="B43:H43"/>
    <mergeCell ref="I43:K43"/>
    <mergeCell ref="B41:H41"/>
    <mergeCell ref="B44:H44"/>
    <mergeCell ref="I44:K44"/>
    <mergeCell ref="B45:H45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3:H33"/>
    <mergeCell ref="I33:K33"/>
    <mergeCell ref="A30:L30"/>
    <mergeCell ref="A31:L31"/>
    <mergeCell ref="A32:L32"/>
    <mergeCell ref="C26:D26"/>
    <mergeCell ref="E26:F26"/>
    <mergeCell ref="I26:J26"/>
    <mergeCell ref="A27:J27"/>
    <mergeCell ref="K27:L27"/>
    <mergeCell ref="E28:G28"/>
    <mergeCell ref="H28:J28"/>
    <mergeCell ref="E24:F24"/>
    <mergeCell ref="I24:J24"/>
    <mergeCell ref="A25:J25"/>
    <mergeCell ref="K25:L25"/>
    <mergeCell ref="B19:F19"/>
    <mergeCell ref="I19:J19"/>
    <mergeCell ref="E61:H61"/>
    <mergeCell ref="I61:K61"/>
    <mergeCell ref="K23:L23"/>
    <mergeCell ref="E22:F22"/>
    <mergeCell ref="I22:J22"/>
    <mergeCell ref="A23:J23"/>
    <mergeCell ref="C22:D22"/>
    <mergeCell ref="K24:L24"/>
    <mergeCell ref="B17:F17"/>
    <mergeCell ref="I17:J17"/>
    <mergeCell ref="B18:F18"/>
    <mergeCell ref="B1:K1"/>
    <mergeCell ref="A2:K2"/>
    <mergeCell ref="A3:K3"/>
    <mergeCell ref="B16:F16"/>
    <mergeCell ref="I16:J16"/>
    <mergeCell ref="I18:J18"/>
    <mergeCell ref="E4:K4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2016-03-24T12:57:54Z</dcterms:modified>
  <cp:category/>
  <cp:version/>
  <cp:contentType/>
  <cp:contentStatus/>
</cp:coreProperties>
</file>