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Мира 2" sheetId="57" r:id="rId3"/>
  </sheets>
  <definedNames>
    <definedName name="_xlnm.Print_Area" localSheetId="2">'Мира 2'!$A$1:$H$97</definedName>
    <definedName name="_xlnm.Print_Area" localSheetId="0">Основное!$A$1:$J$30</definedName>
  </definedNames>
  <calcPr calcId="124519"/>
</workbook>
</file>

<file path=xl/calcChain.xml><?xml version="1.0" encoding="utf-8"?>
<calcChain xmlns="http://schemas.openxmlformats.org/spreadsheetml/2006/main">
  <c r="F24" i="57"/>
  <c r="H24"/>
  <c r="H34"/>
  <c r="H35"/>
  <c r="H36"/>
  <c r="H38"/>
  <c r="H39"/>
  <c r="H40"/>
  <c r="H50"/>
  <c r="K61"/>
  <c r="H65"/>
  <c r="H61"/>
  <c r="H62"/>
  <c r="H64"/>
  <c r="H67"/>
  <c r="H68"/>
  <c r="H66" s="1"/>
  <c r="H59" s="1"/>
  <c r="H69"/>
  <c r="H70"/>
  <c r="H71"/>
  <c r="H72"/>
  <c r="H73"/>
  <c r="H74"/>
  <c r="H75"/>
  <c r="H76"/>
  <c r="H77"/>
  <c r="H78"/>
  <c r="H79"/>
  <c r="H80"/>
  <c r="H81"/>
  <c r="F88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<sst xmlns="http://schemas.openxmlformats.org/spreadsheetml/2006/main" count="212" uniqueCount="154">
  <si>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</si>
  <si>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</si>
  <si>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</si>
  <si>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</si>
  <si>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</si>
  <si>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</si>
  <si>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</si>
  <si>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</si>
  <si>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</si>
  <si>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</si>
  <si>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</si>
  <si>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</si>
  <si>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</si>
  <si>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</si>
  <si>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</si>
  <si>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</si>
  <si>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</si>
  <si>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</si>
  <si>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</si>
  <si>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</si>
  <si>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</si>
  <si>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</si>
  <si>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</si>
  <si>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</si>
  <si>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</si>
  <si>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</si>
  <si>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</si>
  <si>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</si>
  <si>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</si>
  <si>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</si>
  <si>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</si>
  <si>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</si>
  <si>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</si>
  <si>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</si>
  <si>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</si>
  <si>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</si>
  <si>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</si>
  <si>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</si>
  <si>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</si>
  <si>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</si>
  <si>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</si>
  <si>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</si>
  <si>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</si>
  <si>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</si>
  <si>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</si>
  <si>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</si>
  <si>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</si>
  <si>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</si>
  <si>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</si>
  <si>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</si>
  <si>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</si>
  <si>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</si>
  <si>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</si>
  <si>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</si>
  <si>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</si>
  <si>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</si>
  <si>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</si>
  <si>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</si>
  <si>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</si>
  <si>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</si>
  <si>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</si>
  <si>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</si>
  <si>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</si>
  <si>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</si>
  <si>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</si>
  <si>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</si>
  <si>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</si>
  <si>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</si>
  <si>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</si>
  <si>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</si>
  <si>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</si>
  <si>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</si>
  <si>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</si>
  <si>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Мира 2 </t>
  </si>
  <si>
    <t>Площадь подъезда - 1192,1 кв. м</t>
  </si>
  <si>
    <t>Площадь подвала - 1153,8 кв. м</t>
  </si>
  <si>
    <t>Площадь кровли - 1306 кв. м</t>
  </si>
  <si>
    <t>Площадь газона - 224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</si>
  <si>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</si>
  <si>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</si>
  <si>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</si>
  <si>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</si>
  <si>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</si>
  <si>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</si>
  <si>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</si>
  <si>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</si>
  <si>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</si>
  <si>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</si>
  <si>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</si>
  <si>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</si>
  <si>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</si>
  <si>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</si>
  <si>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</si>
  <si>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</si>
  <si>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</si>
  <si>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</si>
  <si>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</si>
  <si>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</si>
  <si>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</si>
  <si>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</si>
  <si>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</si>
  <si>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</si>
  <si>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</si>
  <si>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</si>
  <si>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</si>
  <si>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</si>
  <si>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ул.Мира д.2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</si>
  <si>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</si>
  <si>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</si>
  <si>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</si>
  <si>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</si>
  <si>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</si>
  <si>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</si>
  <si>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</si>
  <si>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</si>
  <si>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</si>
  <si>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</si>
  <si>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</si>
  <si>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</si>
  <si>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</si>
  <si>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</si>
  <si>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</si>
  <si>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Дополнительные доходы (реклама в лифте,размещение оборудования сотовой связи),руб.</t>
  </si>
  <si>
    <t>Общая площадь квартир -8242,70 кв.м.</t>
  </si>
  <si>
    <t>Общая площадь дома - 9385,80 кв. м</t>
  </si>
  <si>
    <t>Доходы полученные от размещения рекламы и предоставления места под аренду в многоквартирном доме №2 по ул.Мира представлены в таблице №5</t>
  </si>
  <si>
    <t>Замена автоматических выключателей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</si>
  <si>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</si>
  <si>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</si>
  <si>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</si>
  <si>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</si>
  <si>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</si>
  <si>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№2 по ул.Мира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</si>
  <si>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</si>
  <si>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</si>
  <si>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</si>
  <si>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</si>
  <si>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</si>
  <si>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</si>
  <si>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</si>
  <si>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№2 по ул.Мира за 2017г.</t>
  </si>
  <si>
    <t>В ходе плановых осмотров, а также на основании обращений собственников помещений жилого дома №2 по ул.Мира в 2017 году были произведены следующие виды работ по замене и обслуживанию инженерного оборудования и других видов общего имущества  (Таблица №3)</t>
  </si>
  <si>
    <t>Окраска мусорных контейнеров,скамеек,дверей</t>
  </si>
  <si>
    <t>Ремонт межпанельных швов</t>
  </si>
  <si>
    <t>Покос травы</t>
  </si>
  <si>
    <t>Содержание (лампы)</t>
  </si>
  <si>
    <t>Смена мусорного клапана,скамейка парковая</t>
  </si>
  <si>
    <t>Замена трансформатора,электросчетчика,выключатель,кронштейн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</si>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</sst>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21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>
      <alignment horizontal="left"/>
    </xf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0" fontId="31" fillId="0" borderId="0" xfId="2" applyFont="1" applyBorder="1" applyAlignment="1">
      <alignment horizontal="center"/>
    </xf>
    <xf numFmtId="0" fontId="31" fillId="0" borderId="7" xfId="2" applyFont="1" applyBorder="1" applyAlignment="1"/>
    <xf numFmtId="0" fontId="31" fillId="0" borderId="8" xfId="2" applyFont="1" applyBorder="1" applyAlignment="1"/>
    <xf numFmtId="0" fontId="5" fillId="0" borderId="0" xfId="2" applyFont="1" applyBorder="1" applyAlignment="1">
      <alignment horizontal="center" vertical="center" wrapText="1"/>
    </xf>
    <xf numFmtId="0" fontId="3" fillId="0" borderId="4" xfId="2" applyFont="1" applyBorder="1">
      <alignment horizontal="left"/>
    </xf>
    <xf numFmtId="0" fontId="3" fillId="0" borderId="4" xfId="2" applyFont="1" applyBorder="1" applyAlignment="1"/>
    <xf numFmtId="0" fontId="3" fillId="0" borderId="6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31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6" fillId="0" borderId="0" xfId="2" applyFont="1" applyBorder="1" applyAlignment="1"/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0" fontId="46" fillId="0" borderId="0" xfId="0" applyFont="1" applyBorder="1"/>
    <xf numFmtId="0" fontId="7" fillId="0" borderId="0" xfId="2" applyFo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33" fillId="0" borderId="14" xfId="2" applyFont="1" applyBorder="1" applyAlignment="1">
      <alignment horizontal="left"/>
    </xf>
    <xf numFmtId="0" fontId="33" fillId="0" borderId="13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31" fillId="0" borderId="0" xfId="2" applyFont="1" applyBorder="1" applyAlignment="1">
      <alignment horizontal="left" wrapText="1"/>
    </xf>
    <xf numFmtId="0" fontId="31" fillId="0" borderId="6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1" fillId="0" borderId="0" xfId="2" applyFont="1" applyAlignment="1">
      <alignment horizontal="left" wrapText="1"/>
    </xf>
    <xf numFmtId="0" fontId="33" fillId="0" borderId="0" xfId="2" applyFont="1">
      <alignment horizontal="left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31" fillId="0" borderId="0" xfId="2" applyFont="1" applyAlignment="1">
      <alignment horizontal="justify" wrapText="1"/>
    </xf>
    <xf numFmtId="0" fontId="37" fillId="0" borderId="0" xfId="0" applyFont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17</v>
      </c>
      <c r="C1" s="26"/>
      <c r="D1" s="22" t="s">
        <v>18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44</v>
      </c>
      <c r="C2" s="27">
        <v>1</v>
      </c>
      <c r="D2" s="23">
        <v>9509.18</v>
      </c>
      <c r="E2"/>
      <c r="F2" s="21"/>
      <c r="G2" s="152"/>
      <c r="H2" s="42"/>
      <c r="I2" s="30"/>
      <c r="J2" s="31"/>
      <c r="K2" s="32"/>
    </row>
    <row r="3" spans="1:11" ht="15">
      <c r="A3" s="7">
        <v>2</v>
      </c>
      <c r="B3" s="18" t="s">
        <v>45</v>
      </c>
      <c r="C3" s="27">
        <v>2</v>
      </c>
      <c r="D3" s="23">
        <v>2191.1</v>
      </c>
      <c r="E3"/>
      <c r="F3" s="21"/>
      <c r="G3" s="152"/>
      <c r="H3" s="42"/>
      <c r="I3" s="33"/>
      <c r="J3" s="31"/>
      <c r="K3" s="32"/>
    </row>
    <row r="4" spans="1:11" ht="15">
      <c r="A4" s="7">
        <v>3</v>
      </c>
      <c r="B4" s="19" t="s">
        <v>46</v>
      </c>
      <c r="C4" s="27">
        <v>3</v>
      </c>
      <c r="D4" s="23">
        <v>7702.2</v>
      </c>
      <c r="E4"/>
      <c r="F4" s="21"/>
      <c r="G4" s="152"/>
      <c r="H4" s="42"/>
      <c r="I4" s="33"/>
      <c r="J4" s="31"/>
      <c r="K4" s="32"/>
    </row>
    <row r="5" spans="1:11" ht="15">
      <c r="A5" s="7">
        <v>4</v>
      </c>
      <c r="B5" s="19" t="s">
        <v>47</v>
      </c>
      <c r="C5" s="27">
        <v>4</v>
      </c>
      <c r="D5" s="23">
        <v>5475.7</v>
      </c>
      <c r="E5"/>
      <c r="F5" s="21"/>
      <c r="G5" s="152"/>
      <c r="H5" s="42"/>
      <c r="I5" s="33"/>
      <c r="J5" s="31"/>
      <c r="K5" s="32"/>
    </row>
    <row r="6" spans="1:11" ht="15">
      <c r="A6" s="7">
        <v>5</v>
      </c>
      <c r="B6" s="19" t="s">
        <v>48</v>
      </c>
      <c r="C6" s="27">
        <v>5</v>
      </c>
      <c r="D6" s="23">
        <v>3846.1</v>
      </c>
      <c r="E6"/>
      <c r="F6" s="21"/>
      <c r="G6" s="152"/>
      <c r="H6" s="43"/>
      <c r="I6" s="33"/>
      <c r="J6" s="31"/>
      <c r="K6" s="32"/>
    </row>
    <row r="7" spans="1:11" ht="15">
      <c r="A7" s="7">
        <v>6</v>
      </c>
      <c r="B7" s="19" t="s">
        <v>49</v>
      </c>
      <c r="C7" s="27">
        <v>6</v>
      </c>
      <c r="D7" s="23">
        <v>3645.7</v>
      </c>
      <c r="E7"/>
      <c r="F7" s="21"/>
      <c r="G7" s="152"/>
      <c r="H7" s="42"/>
      <c r="I7" s="33"/>
      <c r="J7" s="31"/>
      <c r="K7" s="32"/>
    </row>
    <row r="8" spans="1:11" ht="15">
      <c r="A8" s="7">
        <v>7</v>
      </c>
      <c r="B8" s="19" t="s">
        <v>50</v>
      </c>
      <c r="C8" s="27">
        <v>7</v>
      </c>
      <c r="D8" s="23">
        <v>8242.7000000000007</v>
      </c>
      <c r="E8"/>
      <c r="F8" s="21"/>
      <c r="G8" s="152"/>
      <c r="H8" s="42"/>
      <c r="I8" s="33"/>
      <c r="J8" s="31"/>
      <c r="K8" s="32"/>
    </row>
    <row r="9" spans="1:11" ht="15">
      <c r="A9" s="7">
        <v>8</v>
      </c>
      <c r="B9" s="19" t="s">
        <v>51</v>
      </c>
      <c r="C9" s="27">
        <v>8</v>
      </c>
      <c r="D9" s="23">
        <v>7234.6</v>
      </c>
      <c r="E9"/>
      <c r="F9" s="21"/>
      <c r="G9" s="152"/>
      <c r="H9" s="42"/>
      <c r="I9" s="33"/>
      <c r="J9" s="31"/>
      <c r="K9" s="32"/>
    </row>
    <row r="10" spans="1:11" ht="15">
      <c r="A10" s="7">
        <v>9</v>
      </c>
      <c r="B10" s="19" t="s">
        <v>52</v>
      </c>
      <c r="C10" s="27">
        <v>9</v>
      </c>
      <c r="D10" s="23">
        <v>5745.36</v>
      </c>
      <c r="E10"/>
      <c r="F10" s="21"/>
      <c r="G10" s="152"/>
      <c r="H10" s="42"/>
      <c r="I10" s="33"/>
      <c r="J10" s="31"/>
      <c r="K10" s="32"/>
    </row>
    <row r="11" spans="1:11" ht="15">
      <c r="A11" s="7">
        <v>10</v>
      </c>
      <c r="B11" s="19" t="s">
        <v>53</v>
      </c>
      <c r="C11" s="27">
        <v>10</v>
      </c>
      <c r="D11" s="23">
        <v>5755.42</v>
      </c>
      <c r="E11"/>
      <c r="F11" s="21"/>
      <c r="G11" s="152"/>
      <c r="H11" s="42"/>
      <c r="I11" s="33"/>
      <c r="J11" s="31"/>
      <c r="K11" s="32"/>
    </row>
    <row r="12" spans="1:11" ht="15">
      <c r="A12" s="7">
        <v>11</v>
      </c>
      <c r="B12" s="19" t="s">
        <v>54</v>
      </c>
      <c r="C12" s="27">
        <v>11</v>
      </c>
      <c r="D12" s="23">
        <v>5376.08</v>
      </c>
      <c r="E12"/>
      <c r="F12" s="21"/>
      <c r="G12" s="152"/>
      <c r="H12" s="42"/>
      <c r="I12" s="33"/>
      <c r="J12" s="31"/>
      <c r="K12" s="32"/>
    </row>
    <row r="13" spans="1:11" ht="15">
      <c r="A13" s="7">
        <v>12</v>
      </c>
      <c r="B13" s="19" t="s">
        <v>55</v>
      </c>
      <c r="C13" s="27">
        <v>12</v>
      </c>
      <c r="D13" s="23">
        <v>5736.67</v>
      </c>
      <c r="E13"/>
      <c r="F13" s="21"/>
      <c r="G13" s="152"/>
      <c r="H13" s="42"/>
      <c r="I13" s="33"/>
      <c r="J13" s="31"/>
      <c r="K13" s="32"/>
    </row>
    <row r="14" spans="1:11" ht="15">
      <c r="A14" s="7">
        <v>13</v>
      </c>
      <c r="B14" s="19" t="s">
        <v>56</v>
      </c>
      <c r="C14" s="27">
        <v>13</v>
      </c>
      <c r="D14" s="23">
        <v>5676.9</v>
      </c>
      <c r="E14"/>
      <c r="F14" s="21"/>
      <c r="G14" s="152"/>
      <c r="H14" s="33"/>
      <c r="I14" s="34"/>
      <c r="J14" s="31"/>
      <c r="K14" s="32"/>
    </row>
    <row r="15" spans="1:11" ht="15">
      <c r="A15" s="7">
        <v>14</v>
      </c>
      <c r="B15" s="19" t="s">
        <v>57</v>
      </c>
      <c r="C15" s="27">
        <v>14</v>
      </c>
      <c r="D15" s="23">
        <v>10517.5</v>
      </c>
      <c r="E15"/>
      <c r="F15" s="21"/>
      <c r="G15" s="152"/>
      <c r="H15" s="42"/>
      <c r="I15" s="33"/>
      <c r="J15" s="31"/>
      <c r="K15" s="32"/>
    </row>
    <row r="16" spans="1:11" ht="15">
      <c r="A16" s="7">
        <v>15</v>
      </c>
      <c r="B16" s="19" t="s">
        <v>58</v>
      </c>
      <c r="C16" s="27">
        <v>15</v>
      </c>
      <c r="D16" s="23">
        <v>6421.6</v>
      </c>
      <c r="E16"/>
      <c r="F16" s="21"/>
      <c r="G16" s="152"/>
      <c r="H16" s="42"/>
      <c r="I16" s="35"/>
      <c r="J16" s="31"/>
      <c r="K16" s="32"/>
    </row>
    <row r="17" spans="1:14" ht="15">
      <c r="A17" s="7">
        <v>16</v>
      </c>
      <c r="B17" s="19" t="s">
        <v>59</v>
      </c>
      <c r="C17" s="27">
        <v>16</v>
      </c>
      <c r="D17" s="23">
        <v>6225.33</v>
      </c>
      <c r="E17"/>
      <c r="F17" s="21"/>
      <c r="G17" s="152"/>
      <c r="H17" s="43"/>
      <c r="I17" s="36"/>
      <c r="J17" s="31"/>
      <c r="K17" s="32"/>
    </row>
    <row r="18" spans="1:14" ht="15">
      <c r="A18" s="7">
        <v>17</v>
      </c>
      <c r="B18" s="19" t="s">
        <v>60</v>
      </c>
      <c r="C18" s="27">
        <v>17</v>
      </c>
      <c r="D18" s="23">
        <v>3781.1</v>
      </c>
      <c r="E18"/>
      <c r="F18" s="21"/>
      <c r="G18" s="152"/>
      <c r="H18" s="43"/>
      <c r="I18" s="36"/>
      <c r="J18" s="31"/>
      <c r="K18" s="32"/>
    </row>
    <row r="19" spans="1:14" ht="15">
      <c r="A19" s="7">
        <v>18</v>
      </c>
      <c r="B19" s="19" t="s">
        <v>61</v>
      </c>
      <c r="C19" s="27">
        <v>18</v>
      </c>
      <c r="D19" s="23">
        <v>3641.11</v>
      </c>
      <c r="E19"/>
      <c r="F19" s="21"/>
      <c r="G19" s="152"/>
      <c r="H19" s="43"/>
      <c r="I19" s="36"/>
      <c r="J19" s="31"/>
      <c r="K19" s="37"/>
    </row>
    <row r="20" spans="1:14" ht="15">
      <c r="A20" s="7">
        <v>19</v>
      </c>
      <c r="B20" s="19" t="s">
        <v>62</v>
      </c>
      <c r="C20" s="27">
        <v>19</v>
      </c>
      <c r="D20" s="23">
        <v>5477.19</v>
      </c>
      <c r="E20"/>
      <c r="F20" s="21"/>
      <c r="G20" s="152"/>
      <c r="H20" s="44"/>
      <c r="I20" s="38"/>
      <c r="J20" s="39"/>
      <c r="K20" s="40"/>
    </row>
    <row r="21" spans="1:14" ht="15">
      <c r="A21" s="7">
        <v>20</v>
      </c>
      <c r="B21" s="19" t="s">
        <v>63</v>
      </c>
      <c r="C21" s="27">
        <v>20</v>
      </c>
      <c r="D21" s="23">
        <v>7276.2</v>
      </c>
      <c r="E21"/>
      <c r="F21" s="21"/>
      <c r="G21" s="152"/>
    </row>
    <row r="22" spans="1:14" ht="15">
      <c r="A22" s="7">
        <v>21</v>
      </c>
      <c r="B22" s="19" t="s">
        <v>64</v>
      </c>
      <c r="C22" s="27">
        <v>21</v>
      </c>
      <c r="D22" s="23">
        <v>11395.2</v>
      </c>
      <c r="E22"/>
      <c r="F22" s="21"/>
      <c r="G22" s="152"/>
    </row>
    <row r="23" spans="1:14" ht="15">
      <c r="A23" s="7">
        <v>22</v>
      </c>
      <c r="B23" s="19" t="s">
        <v>65</v>
      </c>
      <c r="C23" s="27">
        <v>22</v>
      </c>
      <c r="D23" s="23">
        <v>5370.99</v>
      </c>
      <c r="E23"/>
      <c r="F23" s="21"/>
      <c r="G23" s="152"/>
    </row>
    <row r="24" spans="1:14" ht="15">
      <c r="A24" s="7">
        <v>23</v>
      </c>
      <c r="B24" s="19" t="s">
        <v>66</v>
      </c>
      <c r="C24" s="27">
        <v>23</v>
      </c>
      <c r="D24" s="23">
        <v>5306.36</v>
      </c>
      <c r="E24"/>
      <c r="F24" s="21"/>
      <c r="G24" s="152"/>
    </row>
    <row r="25" spans="1:14" ht="15">
      <c r="A25" s="7">
        <v>24</v>
      </c>
      <c r="B25" s="19" t="s">
        <v>67</v>
      </c>
      <c r="C25" s="27">
        <v>24</v>
      </c>
      <c r="D25" s="23">
        <v>5284.1</v>
      </c>
      <c r="E25"/>
      <c r="F25" s="21"/>
      <c r="G25" s="152"/>
    </row>
    <row r="26" spans="1:14" ht="15">
      <c r="A26" s="7">
        <v>25</v>
      </c>
      <c r="B26" s="19" t="s">
        <v>68</v>
      </c>
      <c r="C26" s="27">
        <v>25</v>
      </c>
      <c r="D26" s="23">
        <v>4910.4399999999996</v>
      </c>
      <c r="E26"/>
      <c r="F26" s="21"/>
      <c r="G26" s="152"/>
    </row>
    <row r="27" spans="1:14" ht="15">
      <c r="A27" s="7">
        <v>26</v>
      </c>
      <c r="B27" s="19" t="s">
        <v>69</v>
      </c>
      <c r="C27" s="27">
        <v>26</v>
      </c>
      <c r="D27" s="23">
        <v>4954.4399999999996</v>
      </c>
      <c r="E27"/>
      <c r="F27" s="21"/>
      <c r="G27" s="152"/>
    </row>
    <row r="28" spans="1:14" ht="15">
      <c r="A28" s="7">
        <v>27</v>
      </c>
      <c r="B28" s="19" t="s">
        <v>70</v>
      </c>
      <c r="C28" s="27">
        <v>27</v>
      </c>
      <c r="D28" s="23">
        <v>5196.72</v>
      </c>
      <c r="E28"/>
      <c r="F28" s="21"/>
      <c r="G28" s="152"/>
    </row>
    <row r="29" spans="1:14" ht="15">
      <c r="A29" s="7">
        <v>28</v>
      </c>
      <c r="B29" s="19" t="s">
        <v>71</v>
      </c>
      <c r="C29" s="27">
        <v>28</v>
      </c>
      <c r="D29" s="23">
        <v>5430.5</v>
      </c>
      <c r="E29"/>
      <c r="F29" s="21"/>
      <c r="G29" s="152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22</v>
      </c>
      <c r="H31" s="51" t="s">
        <v>24</v>
      </c>
      <c r="I31" s="51" t="s">
        <v>25</v>
      </c>
      <c r="J31" s="52" t="s">
        <v>26</v>
      </c>
      <c r="M31" s="145"/>
    </row>
    <row r="32" spans="1:14" s="46" customFormat="1" ht="18.75">
      <c r="C32" s="47"/>
      <c r="E32" s="48"/>
      <c r="F32" s="53">
        <v>1</v>
      </c>
      <c r="G32" s="153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54" t="s">
        <v>37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55">
        <f>K33/J33</f>
        <v>1.4044399066758648</v>
      </c>
      <c r="M33" s="49">
        <v>140000</v>
      </c>
      <c r="N33" s="155">
        <f>M33/J33</f>
        <v>0.83668760397711095</v>
      </c>
      <c r="O33" s="49">
        <v>138600</v>
      </c>
      <c r="P33" s="155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31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53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53" t="s">
        <v>33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53" t="s">
        <v>29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53" t="s">
        <v>32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53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53" t="s">
        <v>38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53" t="s">
        <v>39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53" t="s">
        <v>30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53" t="s">
        <v>41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53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53" t="s">
        <v>27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53" t="s">
        <v>28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54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23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131</v>
      </c>
    </row>
    <row r="54" spans="3:13">
      <c r="G54" s="106"/>
      <c r="H54" s="106"/>
      <c r="I54" s="106"/>
      <c r="J54" s="106"/>
      <c r="K54" s="106"/>
      <c r="L54" s="106"/>
      <c r="M54" s="106"/>
    </row>
    <row r="55" spans="3:13">
      <c r="G55" s="106"/>
      <c r="H55" s="106"/>
      <c r="I55" s="106"/>
      <c r="J55" s="106"/>
      <c r="K55" s="106"/>
      <c r="L55" s="106"/>
      <c r="M55" s="106"/>
    </row>
    <row r="56" spans="3:13">
      <c r="G56" s="106"/>
      <c r="H56" s="106"/>
      <c r="I56" s="106"/>
      <c r="J56" s="106"/>
      <c r="K56" s="106"/>
      <c r="L56" s="106"/>
      <c r="M56" s="106"/>
    </row>
    <row r="57" spans="3:13">
      <c r="G57" s="106"/>
      <c r="H57" s="106"/>
      <c r="I57" s="106"/>
      <c r="J57" s="106"/>
      <c r="K57" s="106"/>
      <c r="L57" s="106"/>
      <c r="M57" s="106"/>
    </row>
    <row r="58" spans="3:13">
      <c r="G58" s="106"/>
      <c r="H58" s="106"/>
      <c r="I58" s="106"/>
      <c r="J58" s="106"/>
      <c r="K58" s="106"/>
      <c r="L58" s="106"/>
      <c r="M58" s="106"/>
    </row>
    <row r="59" spans="3:13">
      <c r="G59" s="106"/>
      <c r="H59" s="106"/>
      <c r="I59" s="106"/>
      <c r="J59" s="106"/>
      <c r="K59" s="106"/>
      <c r="L59" s="106"/>
      <c r="M59" s="106"/>
    </row>
    <row r="60" spans="3:13">
      <c r="G60" s="106"/>
      <c r="H60" s="106"/>
      <c r="I60" s="106"/>
      <c r="J60" s="106"/>
      <c r="K60" s="106"/>
      <c r="L60" s="106"/>
      <c r="M60" s="106"/>
    </row>
    <row r="61" spans="3:13">
      <c r="G61" s="106"/>
      <c r="H61" s="106"/>
      <c r="I61" s="106"/>
      <c r="J61" s="106"/>
      <c r="K61" s="106"/>
      <c r="L61" s="106"/>
      <c r="M61" s="106"/>
    </row>
    <row r="62" spans="3:13">
      <c r="G62" s="106"/>
      <c r="H62" s="106"/>
      <c r="I62" s="106"/>
      <c r="J62" s="106"/>
      <c r="K62" s="106"/>
      <c r="L62" s="106"/>
      <c r="M62" s="106"/>
    </row>
    <row r="63" spans="3:13">
      <c r="G63" s="106"/>
      <c r="H63" s="106"/>
      <c r="I63" s="106"/>
      <c r="J63" s="106"/>
      <c r="K63" s="106"/>
      <c r="L63" s="106"/>
      <c r="M63" s="106"/>
    </row>
    <row r="64" spans="3:13">
      <c r="G64" s="106"/>
      <c r="H64" s="106"/>
      <c r="I64" s="106"/>
      <c r="J64" s="106"/>
      <c r="K64" s="106"/>
      <c r="L64" s="106"/>
      <c r="M64" s="106"/>
    </row>
    <row r="65" spans="7:18"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</row>
    <row r="67" spans="7:18"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22</v>
      </c>
      <c r="H1" s="8" t="s">
        <v>24</v>
      </c>
      <c r="I1" s="8" t="s">
        <v>25</v>
      </c>
      <c r="J1" s="12" t="s">
        <v>26</v>
      </c>
    </row>
    <row r="2" spans="1:10" ht="15">
      <c r="A2" s="7">
        <v>1</v>
      </c>
      <c r="B2" s="19" t="s">
        <v>61</v>
      </c>
      <c r="C2" s="23">
        <v>3641.1</v>
      </c>
      <c r="F2" s="15">
        <v>1</v>
      </c>
      <c r="G2" s="13" t="s">
        <v>40</v>
      </c>
      <c r="H2" s="7">
        <v>0</v>
      </c>
      <c r="I2" s="14">
        <f>H2/J2</f>
        <v>0</v>
      </c>
      <c r="J2" s="146">
        <v>8551.5400000000009</v>
      </c>
    </row>
    <row r="3" spans="1:10" ht="15">
      <c r="A3" s="7">
        <v>2</v>
      </c>
      <c r="B3" s="19" t="s">
        <v>68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58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22</v>
      </c>
      <c r="H13" s="8" t="s">
        <v>24</v>
      </c>
      <c r="I13" s="8" t="s">
        <v>25</v>
      </c>
      <c r="J13" s="12" t="s">
        <v>26</v>
      </c>
    </row>
    <row r="14" spans="1:10" ht="15">
      <c r="B14" s="19" t="s">
        <v>59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44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45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46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47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48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49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50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51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52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53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54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55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56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57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58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59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60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61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62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63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64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65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66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67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68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69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70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71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customWidth="1"/>
    <col min="2" max="2" width="10.42578125" customWidth="1"/>
    <col min="3" max="3" width="14.85546875" customWidth="1"/>
    <col min="4" max="4" width="13.42578125" customWidth="1"/>
    <col min="5" max="5" width="15.140625" customWidth="1"/>
    <col min="6" max="6" width="14" customWidth="1"/>
    <col min="7" max="7" width="19.14062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12" t="s">
        <v>103</v>
      </c>
      <c r="B1" s="212"/>
      <c r="C1" s="212"/>
      <c r="D1" s="212"/>
      <c r="E1" s="212"/>
      <c r="F1" s="212"/>
      <c r="G1" s="212"/>
      <c r="H1" s="212"/>
      <c r="I1" s="61"/>
      <c r="J1" s="61"/>
      <c r="K1" s="61"/>
      <c r="L1" s="61"/>
      <c r="M1" s="61"/>
      <c r="N1" s="61"/>
      <c r="O1" s="61"/>
    </row>
    <row r="2" spans="1:16" ht="18">
      <c r="A2" s="212" t="s">
        <v>132</v>
      </c>
      <c r="B2" s="212"/>
      <c r="C2" s="212"/>
      <c r="D2" s="212"/>
      <c r="E2" s="212"/>
      <c r="F2" s="212"/>
      <c r="G2" s="212"/>
      <c r="H2" s="212"/>
      <c r="I2" s="61"/>
      <c r="J2" s="61"/>
      <c r="K2" s="61"/>
      <c r="L2" s="61"/>
      <c r="M2" s="61"/>
      <c r="N2" s="61"/>
      <c r="O2" s="61"/>
    </row>
    <row r="3" spans="1:16" ht="18">
      <c r="A3" s="213" t="s">
        <v>133</v>
      </c>
      <c r="B3" s="213"/>
      <c r="C3" s="213"/>
      <c r="D3" s="213"/>
      <c r="E3" s="213"/>
      <c r="F3" s="213"/>
      <c r="G3" s="213"/>
      <c r="H3" s="213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73</v>
      </c>
      <c r="B5" s="64"/>
      <c r="C5" s="64"/>
      <c r="D5" s="64"/>
      <c r="E5" s="214" t="s">
        <v>134</v>
      </c>
      <c r="F5" s="214"/>
      <c r="G5" s="214"/>
      <c r="H5" s="214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214"/>
      <c r="F6" s="214"/>
      <c r="G6" s="214"/>
      <c r="H6" s="214"/>
      <c r="I6" s="67"/>
      <c r="J6" s="67"/>
    </row>
    <row r="7" spans="1:16" s="66" customFormat="1" ht="28.5" customHeight="1">
      <c r="A7" s="64" t="s">
        <v>124</v>
      </c>
      <c r="B7" s="64"/>
      <c r="C7" s="64"/>
      <c r="D7" s="64"/>
      <c r="E7" s="214"/>
      <c r="F7" s="214"/>
      <c r="G7" s="214"/>
      <c r="H7" s="214"/>
      <c r="I7" s="67"/>
      <c r="J7" s="67"/>
    </row>
    <row r="8" spans="1:16" s="66" customFormat="1" ht="14.25">
      <c r="A8" s="64" t="s">
        <v>123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19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20</v>
      </c>
      <c r="B11" s="64"/>
      <c r="C11" s="64"/>
      <c r="D11" s="64"/>
      <c r="E11" s="64" t="s">
        <v>81</v>
      </c>
      <c r="F11" s="64"/>
      <c r="G11" s="64" t="s">
        <v>135</v>
      </c>
      <c r="I11" s="64"/>
      <c r="J11" s="64"/>
    </row>
    <row r="12" spans="1:16" s="66" customFormat="1" ht="14.25">
      <c r="A12" s="64" t="s">
        <v>74</v>
      </c>
      <c r="B12" s="64"/>
      <c r="C12" s="64"/>
      <c r="D12" s="64"/>
      <c r="E12" s="64" t="s">
        <v>82</v>
      </c>
      <c r="F12" s="64"/>
      <c r="G12" s="64" t="s">
        <v>109</v>
      </c>
      <c r="I12" s="64"/>
      <c r="J12" s="64"/>
    </row>
    <row r="13" spans="1:16" s="66" customFormat="1" ht="14.25">
      <c r="A13" s="64" t="s">
        <v>75</v>
      </c>
      <c r="B13" s="64"/>
      <c r="C13" s="64"/>
      <c r="D13" s="64"/>
      <c r="E13" s="64" t="s">
        <v>83</v>
      </c>
      <c r="F13" s="64"/>
      <c r="G13" s="64" t="s">
        <v>136</v>
      </c>
      <c r="I13" s="64"/>
      <c r="J13" s="64"/>
    </row>
    <row r="14" spans="1:16" s="66" customFormat="1" ht="14.25">
      <c r="A14" s="64" t="s">
        <v>76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77</v>
      </c>
      <c r="B15" s="64"/>
      <c r="C15" s="64"/>
      <c r="D15" s="64"/>
      <c r="E15" s="64" t="s">
        <v>86</v>
      </c>
      <c r="F15" s="64"/>
      <c r="G15" s="64" t="s">
        <v>137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26.25" customHeight="1">
      <c r="A17" s="200" t="s">
        <v>140</v>
      </c>
      <c r="B17" s="200"/>
      <c r="C17" s="200"/>
      <c r="D17" s="200"/>
      <c r="E17" s="200"/>
      <c r="F17" s="200"/>
      <c r="G17" s="200"/>
      <c r="H17" s="200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69" t="s">
        <v>138</v>
      </c>
      <c r="B19" s="169"/>
      <c r="C19" s="169"/>
      <c r="D19" s="169"/>
      <c r="E19" s="169"/>
      <c r="F19" s="169"/>
      <c r="G19" s="169"/>
      <c r="H19" s="169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201"/>
      <c r="C20" s="201"/>
      <c r="D20" s="201"/>
      <c r="E20" s="201"/>
      <c r="F20" s="201"/>
      <c r="G20" s="74"/>
      <c r="H20" s="108" t="s">
        <v>87</v>
      </c>
      <c r="I20" s="108"/>
      <c r="K20" s="71"/>
      <c r="M20" s="71"/>
      <c r="N20" s="71"/>
      <c r="O20" s="75"/>
    </row>
    <row r="21" spans="1:16" s="66" customFormat="1" ht="15" customHeight="1">
      <c r="A21" s="191" t="s">
        <v>88</v>
      </c>
      <c r="B21" s="192"/>
      <c r="C21" s="197" t="s">
        <v>111</v>
      </c>
      <c r="D21" s="197" t="s">
        <v>89</v>
      </c>
      <c r="E21" s="202" t="s">
        <v>122</v>
      </c>
      <c r="F21" s="191" t="s">
        <v>110</v>
      </c>
      <c r="G21" s="207" t="s">
        <v>90</v>
      </c>
      <c r="H21" s="205" t="s">
        <v>91</v>
      </c>
      <c r="I21" s="143"/>
    </row>
    <row r="22" spans="1:16" s="66" customFormat="1" ht="15" customHeight="1">
      <c r="A22" s="193"/>
      <c r="B22" s="194"/>
      <c r="C22" s="198"/>
      <c r="D22" s="198"/>
      <c r="E22" s="203"/>
      <c r="F22" s="193"/>
      <c r="G22" s="208"/>
      <c r="H22" s="205"/>
      <c r="I22" s="143"/>
    </row>
    <row r="23" spans="1:16" s="66" customFormat="1" ht="75" customHeight="1">
      <c r="A23" s="195"/>
      <c r="B23" s="196"/>
      <c r="C23" s="199"/>
      <c r="D23" s="199"/>
      <c r="E23" s="204"/>
      <c r="F23" s="195"/>
      <c r="G23" s="209"/>
      <c r="H23" s="205"/>
      <c r="I23" s="143"/>
    </row>
    <row r="24" spans="1:16" s="127" customFormat="1" ht="14.25">
      <c r="A24" s="210">
        <v>-365552.2168349601</v>
      </c>
      <c r="B24" s="211"/>
      <c r="C24" s="110">
        <v>152575.59000000003</v>
      </c>
      <c r="D24" s="113">
        <v>150109.11000000002</v>
      </c>
      <c r="E24" s="113">
        <v>31692.84</v>
      </c>
      <c r="F24" s="110">
        <f>C24-D24</f>
        <v>2466.4800000000105</v>
      </c>
      <c r="G24" s="112">
        <v>34900</v>
      </c>
      <c r="H24" s="111">
        <f>A24+D24+E24-G24-F24</f>
        <v>-221116.7468349601</v>
      </c>
      <c r="I24" s="144"/>
      <c r="J24" s="126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88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139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113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200" t="s">
        <v>107</v>
      </c>
      <c r="B28" s="200"/>
      <c r="C28" s="200"/>
      <c r="D28" s="200"/>
      <c r="E28" s="200"/>
      <c r="F28" s="200"/>
      <c r="G28" s="200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108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206" t="s">
        <v>92</v>
      </c>
      <c r="B31" s="206"/>
      <c r="C31" s="206"/>
      <c r="D31" s="206"/>
      <c r="E31" s="206"/>
      <c r="F31" s="206"/>
      <c r="G31" s="206"/>
      <c r="H31" s="206"/>
      <c r="I31" s="95"/>
      <c r="J31" s="95"/>
    </row>
    <row r="32" spans="1:16" s="33" customFormat="1">
      <c r="A32" s="4"/>
      <c r="B32" s="3"/>
      <c r="C32" s="174"/>
      <c r="D32" s="174"/>
      <c r="E32" s="175"/>
      <c r="F32" s="175"/>
      <c r="G32" s="3"/>
      <c r="H32" s="109" t="s">
        <v>93</v>
      </c>
      <c r="I32" s="109"/>
    </row>
    <row r="33" spans="1:18" s="33" customFormat="1" ht="15.75">
      <c r="A33" s="176" t="s">
        <v>17</v>
      </c>
      <c r="B33" s="177"/>
      <c r="C33" s="178" t="s">
        <v>148</v>
      </c>
      <c r="D33" s="179"/>
      <c r="E33" s="179"/>
      <c r="F33" s="179"/>
      <c r="G33" s="180"/>
      <c r="H33" s="80" t="s">
        <v>94</v>
      </c>
      <c r="L33" s="106"/>
      <c r="M33" s="106"/>
      <c r="N33" s="106"/>
      <c r="O33" s="106"/>
      <c r="P33" s="106"/>
      <c r="Q33" s="106"/>
      <c r="R33" s="106"/>
    </row>
    <row r="34" spans="1:18" s="33" customFormat="1" ht="15" customHeight="1">
      <c r="A34" s="188" t="s">
        <v>106</v>
      </c>
      <c r="B34" s="189"/>
      <c r="C34" s="76" t="s">
        <v>126</v>
      </c>
      <c r="D34" s="77"/>
      <c r="E34" s="77"/>
      <c r="F34" s="77"/>
      <c r="G34" s="77"/>
      <c r="H34" s="139">
        <f>5587+1096</f>
        <v>6683</v>
      </c>
      <c r="L34" s="106"/>
      <c r="M34" s="106"/>
      <c r="N34" s="106"/>
      <c r="O34" s="106"/>
      <c r="P34" s="106"/>
      <c r="Q34" s="106"/>
      <c r="R34" s="106"/>
    </row>
    <row r="35" spans="1:18" s="33" customFormat="1" ht="15" customHeight="1">
      <c r="A35" s="181"/>
      <c r="B35" s="182"/>
      <c r="C35" s="76" t="s">
        <v>112</v>
      </c>
      <c r="D35" s="77"/>
      <c r="E35" s="77"/>
      <c r="F35" s="77"/>
      <c r="G35" s="77"/>
      <c r="H35" s="139">
        <f>13127+7477+7613</f>
        <v>28217</v>
      </c>
      <c r="L35" s="106"/>
      <c r="M35" s="106"/>
      <c r="N35" s="106"/>
      <c r="O35" s="106"/>
      <c r="P35" s="106"/>
      <c r="Q35" s="106"/>
      <c r="R35" s="106"/>
    </row>
    <row r="36" spans="1:18" s="33" customFormat="1" ht="15" customHeight="1">
      <c r="A36" s="181"/>
      <c r="B36" s="182"/>
      <c r="C36" s="131"/>
      <c r="D36" s="130"/>
      <c r="E36" s="130"/>
      <c r="F36" s="130"/>
      <c r="G36" s="130"/>
      <c r="H36" s="140">
        <f>SUM(H34:H35)</f>
        <v>34900</v>
      </c>
      <c r="L36" s="106"/>
      <c r="M36" s="106"/>
      <c r="N36" s="106"/>
      <c r="O36" s="106"/>
      <c r="P36" s="106"/>
      <c r="Q36" s="106"/>
      <c r="R36" s="106"/>
    </row>
    <row r="37" spans="1:18" s="33" customFormat="1" ht="15" customHeight="1">
      <c r="A37" s="181"/>
      <c r="B37" s="182"/>
      <c r="C37" s="185" t="s">
        <v>149</v>
      </c>
      <c r="D37" s="186"/>
      <c r="E37" s="186"/>
      <c r="F37" s="186"/>
      <c r="G37" s="187"/>
      <c r="H37" s="139"/>
      <c r="L37" s="106"/>
      <c r="M37" s="106"/>
      <c r="N37" s="106"/>
      <c r="O37" s="106"/>
      <c r="P37" s="106"/>
      <c r="Q37" s="106"/>
      <c r="R37" s="106"/>
    </row>
    <row r="38" spans="1:18" s="33" customFormat="1" ht="15">
      <c r="A38" s="181"/>
      <c r="B38" s="182"/>
      <c r="C38" s="76" t="s">
        <v>112</v>
      </c>
      <c r="D38" s="128"/>
      <c r="E38" s="128"/>
      <c r="F38" s="128"/>
      <c r="G38" s="128"/>
      <c r="H38" s="139">
        <f>5427+38675+15362+373+14047</f>
        <v>73884</v>
      </c>
      <c r="L38" s="106"/>
      <c r="M38" s="106"/>
      <c r="N38" s="106"/>
      <c r="O38" s="106"/>
      <c r="P38" s="106"/>
      <c r="Q38" s="106"/>
      <c r="R38" s="106"/>
    </row>
    <row r="39" spans="1:18" s="33" customFormat="1" ht="14.25">
      <c r="A39" s="181"/>
      <c r="B39" s="182"/>
      <c r="C39" s="76" t="s">
        <v>147</v>
      </c>
      <c r="D39" s="77"/>
      <c r="E39" s="77"/>
      <c r="F39" s="77"/>
      <c r="G39" s="77"/>
      <c r="H39" s="139">
        <f>21182+1820+7348</f>
        <v>30350</v>
      </c>
      <c r="I39" s="156"/>
    </row>
    <row r="40" spans="1:18" ht="14.25">
      <c r="A40" s="181"/>
      <c r="B40" s="182"/>
      <c r="C40" s="76" t="s">
        <v>143</v>
      </c>
      <c r="D40" s="133"/>
      <c r="E40" s="134"/>
      <c r="F40" s="134"/>
      <c r="G40" s="135"/>
      <c r="H40" s="138">
        <f>27590+41510+10540</f>
        <v>79640</v>
      </c>
      <c r="I40" s="81"/>
      <c r="J40" s="81"/>
    </row>
    <row r="41" spans="1:18" ht="14.25">
      <c r="A41" s="183"/>
      <c r="B41" s="184"/>
      <c r="C41" s="76" t="s">
        <v>146</v>
      </c>
      <c r="D41" s="133"/>
      <c r="E41" s="134"/>
      <c r="F41" s="134"/>
      <c r="G41" s="135"/>
      <c r="H41" s="138">
        <v>9290</v>
      </c>
      <c r="I41" s="81"/>
      <c r="J41" s="81"/>
    </row>
    <row r="42" spans="1:18" ht="14.25">
      <c r="A42" s="132"/>
      <c r="B42" s="132"/>
      <c r="C42" s="121"/>
      <c r="D42" s="136"/>
      <c r="E42" s="137"/>
      <c r="F42" s="137"/>
      <c r="G42" s="137"/>
      <c r="H42" s="129"/>
      <c r="I42" s="81"/>
      <c r="J42" s="81"/>
    </row>
    <row r="43" spans="1:18" ht="42.75" customHeight="1">
      <c r="A43" s="200" t="s">
        <v>141</v>
      </c>
      <c r="B43" s="200"/>
      <c r="C43" s="200"/>
      <c r="D43" s="200"/>
      <c r="E43" s="200"/>
      <c r="F43" s="200"/>
      <c r="G43" s="200"/>
      <c r="H43" s="200"/>
      <c r="I43" s="67"/>
      <c r="J43" s="67"/>
    </row>
    <row r="44" spans="1:18">
      <c r="A44" s="1"/>
      <c r="B44" s="1"/>
      <c r="C44" s="1"/>
      <c r="D44" s="1"/>
      <c r="E44" s="81"/>
      <c r="F44" s="81"/>
      <c r="G44" s="81"/>
      <c r="H44" s="81"/>
      <c r="I44" s="81"/>
      <c r="J44" s="81"/>
    </row>
    <row r="45" spans="1:18" ht="33" customHeight="1">
      <c r="A45" s="190" t="s">
        <v>150</v>
      </c>
      <c r="B45" s="190"/>
      <c r="C45" s="190"/>
      <c r="D45" s="190"/>
      <c r="E45" s="190"/>
      <c r="F45" s="190"/>
      <c r="G45" s="190"/>
      <c r="H45" s="190"/>
      <c r="I45" s="147"/>
      <c r="J45" s="147"/>
      <c r="K45" s="73"/>
      <c r="L45" s="73"/>
      <c r="M45" s="73"/>
      <c r="N45" s="73"/>
      <c r="O45" s="73"/>
      <c r="P45" s="73"/>
    </row>
    <row r="46" spans="1:18" ht="15">
      <c r="A46" s="82"/>
      <c r="B46" s="82"/>
      <c r="C46" s="82"/>
      <c r="D46" s="82"/>
      <c r="E46" s="82"/>
      <c r="F46" s="82"/>
      <c r="G46" s="82"/>
      <c r="H46" s="83" t="s">
        <v>95</v>
      </c>
      <c r="J46" s="82"/>
      <c r="M46" s="82"/>
      <c r="N46" s="82"/>
      <c r="O46" s="82"/>
      <c r="P46" s="82"/>
    </row>
    <row r="47" spans="1:18" ht="15.75">
      <c r="A47" s="178" t="s">
        <v>17</v>
      </c>
      <c r="B47" s="180"/>
      <c r="C47" s="178" t="s">
        <v>148</v>
      </c>
      <c r="D47" s="179"/>
      <c r="E47" s="179"/>
      <c r="F47" s="179"/>
      <c r="G47" s="180"/>
      <c r="H47" s="80" t="s">
        <v>94</v>
      </c>
      <c r="I47" s="82"/>
      <c r="J47" s="82"/>
      <c r="K47" s="82"/>
      <c r="L47" s="82"/>
    </row>
    <row r="48" spans="1:18" ht="15" customHeight="1">
      <c r="A48" s="181" t="s">
        <v>106</v>
      </c>
      <c r="B48" s="182"/>
      <c r="C48" s="161" t="s">
        <v>145</v>
      </c>
      <c r="D48" s="162"/>
      <c r="E48" s="162"/>
      <c r="F48" s="162"/>
      <c r="G48" s="163"/>
      <c r="H48" s="138">
        <v>2952</v>
      </c>
      <c r="I48" s="82"/>
      <c r="J48" s="82"/>
      <c r="K48" s="82"/>
      <c r="L48" s="82"/>
    </row>
    <row r="49" spans="1:17" ht="15" customHeight="1">
      <c r="A49" s="181"/>
      <c r="B49" s="182"/>
      <c r="C49" s="161" t="s">
        <v>142</v>
      </c>
      <c r="D49" s="162"/>
      <c r="E49" s="162"/>
      <c r="F49" s="162"/>
      <c r="G49" s="163"/>
      <c r="H49" s="138">
        <v>873</v>
      </c>
      <c r="I49" s="82"/>
      <c r="J49" s="82"/>
      <c r="K49" s="82"/>
      <c r="L49" s="82"/>
    </row>
    <row r="50" spans="1:17" ht="15" customHeight="1">
      <c r="A50" s="181"/>
      <c r="B50" s="182"/>
      <c r="C50" s="76" t="s">
        <v>36</v>
      </c>
      <c r="D50" s="114"/>
      <c r="E50" s="114"/>
      <c r="F50" s="114"/>
      <c r="G50" s="115"/>
      <c r="H50" s="139">
        <f>(1.45*216.08)*12+((1.2*1153.8)+(1.44*1153.8))*2</f>
        <v>9851.8559999999998</v>
      </c>
      <c r="I50" s="82"/>
      <c r="J50" s="82"/>
      <c r="K50" s="82"/>
      <c r="L50" s="82"/>
    </row>
    <row r="51" spans="1:17" ht="15.75">
      <c r="A51" s="181"/>
      <c r="B51" s="182"/>
      <c r="C51" s="185" t="s">
        <v>149</v>
      </c>
      <c r="D51" s="186"/>
      <c r="E51" s="186"/>
      <c r="F51" s="186"/>
      <c r="G51" s="187"/>
      <c r="H51" s="141"/>
      <c r="I51" s="82"/>
      <c r="J51" s="82"/>
      <c r="K51" s="82"/>
      <c r="L51" s="82"/>
    </row>
    <row r="52" spans="1:17" ht="15">
      <c r="A52" s="183"/>
      <c r="B52" s="184"/>
      <c r="C52" s="166" t="s">
        <v>96</v>
      </c>
      <c r="D52" s="167"/>
      <c r="E52" s="167"/>
      <c r="F52" s="167"/>
      <c r="G52" s="173"/>
      <c r="H52" s="139">
        <v>6012.61</v>
      </c>
      <c r="I52" s="82"/>
      <c r="J52" s="82"/>
      <c r="K52" s="82"/>
      <c r="L52" s="82"/>
    </row>
    <row r="53" spans="1:17">
      <c r="A53" s="1"/>
      <c r="B53" s="1"/>
      <c r="C53" s="1"/>
      <c r="D53" s="1"/>
      <c r="E53" s="81"/>
      <c r="F53" s="81"/>
      <c r="G53" s="81"/>
      <c r="H53" s="81"/>
      <c r="I53" s="81"/>
      <c r="J53" s="81"/>
    </row>
    <row r="54" spans="1:17">
      <c r="A54" s="106" t="s">
        <v>21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1:17" ht="18" customHeight="1">
      <c r="A55" s="168" t="s">
        <v>16</v>
      </c>
      <c r="B55" s="168"/>
      <c r="C55" s="168"/>
      <c r="D55" s="168"/>
      <c r="E55" s="168"/>
      <c r="F55" s="168"/>
      <c r="G55" s="168"/>
      <c r="H55" s="168"/>
      <c r="I55" s="45"/>
      <c r="J55" s="45"/>
    </row>
    <row r="56" spans="1:17" ht="12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7" ht="15.75">
      <c r="A57" s="169" t="s">
        <v>14</v>
      </c>
      <c r="B57" s="169"/>
      <c r="C57" s="169"/>
      <c r="D57" s="169"/>
      <c r="E57" s="169"/>
      <c r="F57" s="169"/>
      <c r="G57" s="169"/>
      <c r="H57" s="169"/>
      <c r="I57" s="73"/>
      <c r="J57" s="73"/>
    </row>
    <row r="58" spans="1:17" ht="15.75">
      <c r="A58" s="11"/>
      <c r="B58" s="11"/>
      <c r="C58" s="11"/>
      <c r="D58" s="11"/>
      <c r="E58" s="11"/>
      <c r="F58" s="11"/>
      <c r="G58" s="11"/>
      <c r="H58" s="83" t="s">
        <v>97</v>
      </c>
      <c r="J58" s="11"/>
    </row>
    <row r="59" spans="1:17" ht="15.75">
      <c r="A59" s="164" t="s">
        <v>15</v>
      </c>
      <c r="B59" s="164"/>
      <c r="C59" s="164"/>
      <c r="D59" s="164"/>
      <c r="E59" s="164"/>
      <c r="F59" s="164"/>
      <c r="G59" s="165"/>
      <c r="H59" s="84">
        <f>SUM(H70:H81)+H61+H66</f>
        <v>1588492.7098272964</v>
      </c>
      <c r="I59" s="85"/>
      <c r="J59" s="85"/>
    </row>
    <row r="60" spans="1:17" ht="15">
      <c r="A60" s="86" t="s">
        <v>2</v>
      </c>
      <c r="B60" s="158" t="s">
        <v>3</v>
      </c>
      <c r="C60" s="159"/>
      <c r="D60" s="159"/>
      <c r="E60" s="159"/>
      <c r="F60" s="159"/>
      <c r="G60" s="160"/>
      <c r="H60" s="87" t="s">
        <v>4</v>
      </c>
      <c r="I60" s="88"/>
    </row>
    <row r="61" spans="1:17" ht="15.75">
      <c r="A61" s="89" t="s">
        <v>5</v>
      </c>
      <c r="B61" s="76" t="s">
        <v>6</v>
      </c>
      <c r="C61" s="77"/>
      <c r="D61" s="77"/>
      <c r="E61" s="77"/>
      <c r="F61" s="77"/>
      <c r="G61" s="77"/>
      <c r="H61" s="140">
        <f>SUM(H62:H65)</f>
        <v>39474.624293439731</v>
      </c>
      <c r="I61" s="74"/>
      <c r="K61" s="117">
        <f>Основное!$D$8*Основное!L32</f>
        <v>14763.624293439731</v>
      </c>
    </row>
    <row r="62" spans="1:17" ht="15">
      <c r="A62" s="89"/>
      <c r="B62" s="76" t="s">
        <v>121</v>
      </c>
      <c r="C62" s="77"/>
      <c r="D62" s="77"/>
      <c r="E62" s="77"/>
      <c r="F62" s="77"/>
      <c r="G62" s="77"/>
      <c r="H62" s="139">
        <f>5397+578</f>
        <v>5975</v>
      </c>
      <c r="I62" s="74"/>
      <c r="K62" s="106"/>
      <c r="L62" s="106"/>
      <c r="M62" s="106"/>
      <c r="N62" s="106"/>
      <c r="O62" s="106"/>
      <c r="P62" s="106"/>
      <c r="Q62" s="106"/>
    </row>
    <row r="63" spans="1:17" ht="15">
      <c r="A63" s="89"/>
      <c r="B63" s="76" t="s">
        <v>127</v>
      </c>
      <c r="C63" s="77"/>
      <c r="D63" s="77"/>
      <c r="E63" s="77"/>
      <c r="F63" s="77"/>
      <c r="G63" s="77"/>
      <c r="H63" s="139">
        <v>1273</v>
      </c>
      <c r="I63" s="74"/>
      <c r="K63" s="106"/>
      <c r="L63" s="106"/>
      <c r="M63" s="106"/>
      <c r="N63" s="106"/>
      <c r="O63" s="106"/>
      <c r="P63" s="106"/>
      <c r="Q63" s="106"/>
    </row>
    <row r="64" spans="1:17" ht="15">
      <c r="A64" s="89"/>
      <c r="B64" s="76" t="s">
        <v>114</v>
      </c>
      <c r="C64" s="77"/>
      <c r="D64" s="77"/>
      <c r="E64" s="77"/>
      <c r="F64" s="77"/>
      <c r="G64" s="77"/>
      <c r="H64" s="139">
        <f>8695+4433+4335</f>
        <v>17463</v>
      </c>
      <c r="I64" s="74"/>
      <c r="K64" s="106"/>
      <c r="L64" s="106"/>
      <c r="M64" s="106"/>
      <c r="N64" s="106"/>
      <c r="O64" s="106"/>
      <c r="P64" s="106"/>
      <c r="Q64" s="106"/>
    </row>
    <row r="65" spans="1:22" ht="47.25" customHeight="1">
      <c r="A65" s="89"/>
      <c r="B65" s="170" t="s">
        <v>128</v>
      </c>
      <c r="C65" s="171"/>
      <c r="D65" s="171"/>
      <c r="E65" s="171"/>
      <c r="F65" s="171"/>
      <c r="G65" s="171"/>
      <c r="H65" s="139">
        <f>K61</f>
        <v>14763.624293439731</v>
      </c>
      <c r="I65" s="74"/>
      <c r="K65" s="106"/>
      <c r="L65" s="106"/>
      <c r="M65" s="106"/>
      <c r="N65" s="106"/>
      <c r="O65" s="106"/>
      <c r="P65" s="106"/>
      <c r="Q65" s="106"/>
    </row>
    <row r="66" spans="1:22" ht="15.75">
      <c r="A66" s="89" t="s">
        <v>7</v>
      </c>
      <c r="B66" s="76" t="s">
        <v>42</v>
      </c>
      <c r="C66" s="77"/>
      <c r="D66" s="77"/>
      <c r="E66" s="77"/>
      <c r="F66" s="77"/>
      <c r="G66" s="77"/>
      <c r="H66" s="140">
        <f>SUM(H67:H69)</f>
        <v>25300.540996228396</v>
      </c>
      <c r="I66" s="74"/>
      <c r="K66" s="106"/>
      <c r="L66" s="106"/>
      <c r="M66" s="106"/>
      <c r="N66" s="106"/>
      <c r="O66" s="106"/>
      <c r="P66" s="106"/>
      <c r="Q66" s="106"/>
    </row>
    <row r="67" spans="1:22" ht="15">
      <c r="A67" s="89"/>
      <c r="B67" s="166" t="s">
        <v>129</v>
      </c>
      <c r="C67" s="167"/>
      <c r="D67" s="167"/>
      <c r="E67" s="167"/>
      <c r="F67" s="167"/>
      <c r="G67" s="167"/>
      <c r="H67" s="90">
        <f>Основное!$D$8*Основное!L33</f>
        <v>11576.376818757151</v>
      </c>
      <c r="I67" s="74"/>
      <c r="K67" s="106"/>
      <c r="L67" s="106"/>
      <c r="M67" s="106"/>
      <c r="N67" s="106"/>
      <c r="O67" s="106"/>
      <c r="P67" s="106"/>
      <c r="Q67" s="106"/>
    </row>
    <row r="68" spans="1:22" ht="15">
      <c r="A68" s="89"/>
      <c r="B68" s="116" t="s">
        <v>144</v>
      </c>
      <c r="C68" s="114"/>
      <c r="D68" s="114"/>
      <c r="E68" s="114"/>
      <c r="F68" s="114"/>
      <c r="G68" s="114"/>
      <c r="H68" s="90">
        <f>Основное!$D$8*Основное!P33</f>
        <v>6827.5992641691109</v>
      </c>
      <c r="I68" s="74"/>
      <c r="K68" s="106"/>
      <c r="L68" s="106"/>
      <c r="M68" s="106"/>
      <c r="N68" s="106"/>
      <c r="O68" s="106"/>
      <c r="P68" s="106"/>
      <c r="Q68" s="106"/>
    </row>
    <row r="69" spans="1:22" ht="15">
      <c r="A69" s="89"/>
      <c r="B69" s="76" t="s">
        <v>130</v>
      </c>
      <c r="C69" s="107"/>
      <c r="D69" s="107"/>
      <c r="E69" s="107"/>
      <c r="F69" s="107"/>
      <c r="G69" s="107"/>
      <c r="H69" s="90">
        <f>Основное!$D$8*Основное!N33</f>
        <v>6896.5649133021334</v>
      </c>
      <c r="I69" s="74"/>
    </row>
    <row r="70" spans="1:22" ht="14.25">
      <c r="A70" s="89">
        <v>3</v>
      </c>
      <c r="B70" s="76" t="s">
        <v>8</v>
      </c>
      <c r="C70" s="77"/>
      <c r="D70" s="77"/>
      <c r="E70" s="77"/>
      <c r="F70" s="77"/>
      <c r="G70" s="77"/>
      <c r="H70" s="139">
        <f>Основное!$D$8*Основное!I35</f>
        <v>60450.411173389228</v>
      </c>
      <c r="I70" s="91"/>
      <c r="J70" s="91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</row>
    <row r="71" spans="1:22" ht="15">
      <c r="A71" s="89">
        <v>4</v>
      </c>
      <c r="B71" s="76" t="s">
        <v>9</v>
      </c>
      <c r="C71" s="77"/>
      <c r="D71" s="77"/>
      <c r="E71" s="77"/>
      <c r="F71" s="77"/>
      <c r="G71" s="77"/>
      <c r="H71" s="139">
        <f>Основное!$D$8*Основное!I37</f>
        <v>217618.05164621578</v>
      </c>
      <c r="I71" s="74"/>
      <c r="L71" s="106"/>
      <c r="M71" s="106"/>
      <c r="N71" s="106"/>
      <c r="O71" s="106"/>
      <c r="P71" s="106"/>
      <c r="Q71" s="106"/>
      <c r="R71" s="106"/>
    </row>
    <row r="72" spans="1:22" ht="15">
      <c r="A72" s="89">
        <v>5</v>
      </c>
      <c r="B72" s="76" t="s">
        <v>98</v>
      </c>
      <c r="C72" s="77"/>
      <c r="D72" s="77"/>
      <c r="E72" s="77"/>
      <c r="F72" s="77"/>
      <c r="G72" s="77"/>
      <c r="H72" s="139">
        <f>Основное!$D$8*Основное!I38</f>
        <v>20875.064552540371</v>
      </c>
      <c r="I72" s="74"/>
      <c r="L72" s="106"/>
      <c r="M72" s="106"/>
      <c r="N72" s="106"/>
      <c r="O72" s="106"/>
      <c r="P72" s="106"/>
      <c r="Q72" s="106"/>
      <c r="R72" s="106"/>
    </row>
    <row r="73" spans="1:22" ht="15">
      <c r="A73" s="89">
        <v>6</v>
      </c>
      <c r="B73" s="76" t="s">
        <v>10</v>
      </c>
      <c r="C73" s="77"/>
      <c r="D73" s="77"/>
      <c r="E73" s="77"/>
      <c r="F73" s="77"/>
      <c r="G73" s="77"/>
      <c r="H73" s="139">
        <f>Основное!$D$8*Основное!I39</f>
        <v>104733.59930994789</v>
      </c>
      <c r="I73" s="74"/>
      <c r="L73" s="106"/>
      <c r="M73" s="106"/>
      <c r="N73" s="106"/>
      <c r="O73" s="106"/>
      <c r="P73" s="106"/>
      <c r="Q73" s="106"/>
      <c r="R73" s="106"/>
    </row>
    <row r="74" spans="1:22" ht="15">
      <c r="A74" s="89">
        <v>7</v>
      </c>
      <c r="B74" s="76" t="s">
        <v>38</v>
      </c>
      <c r="C74" s="77"/>
      <c r="D74" s="77"/>
      <c r="E74" s="77"/>
      <c r="F74" s="77"/>
      <c r="G74" s="77"/>
      <c r="H74" s="139">
        <f>Основное!$D$8*Основное!I40</f>
        <v>253627.87420688741</v>
      </c>
      <c r="I74" s="74"/>
      <c r="L74" s="106"/>
      <c r="M74" s="106"/>
      <c r="N74" s="106"/>
      <c r="O74" s="106"/>
      <c r="P74" s="106"/>
      <c r="Q74" s="106"/>
      <c r="R74" s="106"/>
    </row>
    <row r="75" spans="1:22" ht="15">
      <c r="A75" s="89">
        <v>8</v>
      </c>
      <c r="B75" s="76" t="s">
        <v>43</v>
      </c>
      <c r="C75" s="77"/>
      <c r="D75" s="77"/>
      <c r="E75" s="77"/>
      <c r="F75" s="77"/>
      <c r="G75" s="77"/>
      <c r="H75" s="139">
        <f>Основное!$D$8*Основное!I41</f>
        <v>44192.202740881017</v>
      </c>
      <c r="I75" s="74"/>
      <c r="L75" s="106"/>
      <c r="M75" s="106"/>
      <c r="N75" s="106"/>
      <c r="O75" s="106"/>
      <c r="P75" s="106"/>
      <c r="Q75" s="106"/>
      <c r="R75" s="106"/>
    </row>
    <row r="76" spans="1:22" ht="15">
      <c r="A76" s="89">
        <v>9</v>
      </c>
      <c r="B76" s="76" t="s">
        <v>35</v>
      </c>
      <c r="C76" s="77"/>
      <c r="D76" s="77"/>
      <c r="E76" s="77"/>
      <c r="F76" s="77"/>
      <c r="G76" s="77"/>
      <c r="H76" s="139">
        <f>Основное!$D$8*Основное!I42</f>
        <v>19670.283923364437</v>
      </c>
      <c r="I76" s="74"/>
      <c r="L76" s="106"/>
      <c r="M76" s="106"/>
      <c r="N76" s="106"/>
      <c r="O76" s="106"/>
      <c r="P76" s="106"/>
      <c r="Q76" s="106"/>
      <c r="R76" s="106"/>
    </row>
    <row r="77" spans="1:22" ht="15">
      <c r="A77" s="89">
        <v>10</v>
      </c>
      <c r="B77" s="76" t="s">
        <v>41</v>
      </c>
      <c r="C77" s="77"/>
      <c r="D77" s="77"/>
      <c r="E77" s="77"/>
      <c r="F77" s="77"/>
      <c r="G77" s="77"/>
      <c r="H77" s="139">
        <f>Основное!$D$8*Основное!I43</f>
        <v>14274.313012840945</v>
      </c>
      <c r="I77" s="74"/>
      <c r="L77" s="106"/>
      <c r="M77" s="106"/>
      <c r="N77" s="106"/>
      <c r="O77" s="106"/>
      <c r="P77" s="106"/>
      <c r="Q77" s="106"/>
      <c r="R77" s="106"/>
    </row>
    <row r="78" spans="1:22" ht="15">
      <c r="A78" s="89">
        <v>11</v>
      </c>
      <c r="B78" s="76" t="s">
        <v>11</v>
      </c>
      <c r="C78" s="77"/>
      <c r="D78" s="77"/>
      <c r="E78" s="77"/>
      <c r="F78" s="77"/>
      <c r="G78" s="77"/>
      <c r="H78" s="139">
        <f>Основное!$D$8*Основное!I44</f>
        <v>635125.15551602154</v>
      </c>
      <c r="I78" s="74"/>
      <c r="L78" s="106"/>
      <c r="M78" s="106"/>
      <c r="N78" s="106"/>
      <c r="O78" s="106"/>
      <c r="P78" s="106"/>
      <c r="Q78" s="106"/>
      <c r="R78" s="106"/>
    </row>
    <row r="79" spans="1:22" ht="15">
      <c r="A79" s="89">
        <v>12</v>
      </c>
      <c r="B79" s="76" t="s">
        <v>34</v>
      </c>
      <c r="C79" s="77"/>
      <c r="D79" s="77"/>
      <c r="E79" s="77"/>
      <c r="F79" s="77"/>
      <c r="G79" s="77"/>
      <c r="H79" s="139">
        <f>Основное!$D$8*Основное!I45</f>
        <v>130723.84605868444</v>
      </c>
      <c r="I79" s="74"/>
      <c r="L79" s="106"/>
      <c r="M79" s="106"/>
      <c r="N79" s="106"/>
      <c r="O79" s="106"/>
      <c r="P79" s="106"/>
      <c r="Q79" s="106"/>
      <c r="R79" s="106"/>
    </row>
    <row r="80" spans="1:22" ht="15">
      <c r="A80" s="89">
        <v>13</v>
      </c>
      <c r="B80" s="76" t="s">
        <v>28</v>
      </c>
      <c r="C80" s="77"/>
      <c r="D80" s="77"/>
      <c r="E80" s="77"/>
      <c r="F80" s="77"/>
      <c r="G80" s="77"/>
      <c r="H80" s="139">
        <f>Основное!$D$8*Основное!I46</f>
        <v>17240.476320874241</v>
      </c>
      <c r="I80" s="74"/>
      <c r="L80" s="106"/>
      <c r="M80" s="106"/>
      <c r="N80" s="106"/>
      <c r="O80" s="106"/>
      <c r="P80" s="106"/>
      <c r="Q80" s="106"/>
      <c r="R80" s="106"/>
    </row>
    <row r="81" spans="1:23" ht="15">
      <c r="A81" s="89">
        <v>14</v>
      </c>
      <c r="B81" s="76" t="s">
        <v>151</v>
      </c>
      <c r="C81" s="77"/>
      <c r="D81" s="77"/>
      <c r="E81" s="77"/>
      <c r="F81" s="77"/>
      <c r="G81" s="77"/>
      <c r="H81" s="139">
        <f>Основное!$D$8*Основное!I47</f>
        <v>5186.2660759811561</v>
      </c>
      <c r="I81" s="74"/>
    </row>
    <row r="82" spans="1:23">
      <c r="A82" s="5"/>
      <c r="B82" s="5"/>
      <c r="C82" s="5"/>
      <c r="D82" s="5"/>
      <c r="E82" s="5"/>
      <c r="F82" s="5"/>
      <c r="G82" s="5"/>
      <c r="H82" s="2"/>
      <c r="I82" s="91"/>
      <c r="J82" s="91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</row>
    <row r="83" spans="1:23" s="33" customFormat="1" ht="26.25" customHeight="1">
      <c r="A83" s="172" t="s">
        <v>125</v>
      </c>
      <c r="B83" s="172"/>
      <c r="C83" s="172"/>
      <c r="D83" s="172"/>
      <c r="E83" s="172"/>
      <c r="F83" s="172"/>
      <c r="G83" s="172"/>
      <c r="H83" s="172"/>
      <c r="I83" s="148"/>
      <c r="J83" s="148"/>
      <c r="K83" s="92"/>
    </row>
    <row r="84" spans="1:23" s="33" customFormat="1">
      <c r="A84" s="17"/>
      <c r="B84" s="149"/>
      <c r="C84" s="149"/>
      <c r="D84" s="149"/>
      <c r="E84" s="149"/>
      <c r="F84" s="149"/>
      <c r="G84" s="149"/>
      <c r="H84" s="149"/>
      <c r="I84" s="93"/>
      <c r="J84" s="93"/>
    </row>
    <row r="85" spans="1:23" s="33" customFormat="1" ht="15.75">
      <c r="A85" s="17"/>
      <c r="B85" s="17"/>
      <c r="C85" s="94" t="s">
        <v>117</v>
      </c>
      <c r="D85" s="17"/>
      <c r="E85" s="17"/>
      <c r="F85" s="17"/>
      <c r="G85" s="17"/>
      <c r="I85" s="17"/>
    </row>
    <row r="86" spans="1:23" s="33" customFormat="1" ht="15.75">
      <c r="A86" s="88"/>
      <c r="B86" s="88"/>
      <c r="C86" s="88"/>
      <c r="D86" s="88"/>
      <c r="E86" s="95"/>
      <c r="F86" s="96" t="s">
        <v>99</v>
      </c>
      <c r="H86" s="93"/>
      <c r="I86" s="93"/>
    </row>
    <row r="87" spans="1:23" s="33" customFormat="1" ht="33.75" customHeight="1">
      <c r="A87" s="120" t="s">
        <v>119</v>
      </c>
      <c r="B87" s="119" t="s">
        <v>118</v>
      </c>
      <c r="C87" s="118" t="s">
        <v>100</v>
      </c>
      <c r="D87" s="124" t="s">
        <v>115</v>
      </c>
      <c r="E87" s="124" t="s">
        <v>116</v>
      </c>
      <c r="F87" s="125" t="s">
        <v>120</v>
      </c>
      <c r="I87" s="93"/>
    </row>
    <row r="88" spans="1:23" s="122" customFormat="1" ht="14.25">
      <c r="A88" s="111">
        <v>2052.84</v>
      </c>
      <c r="B88" s="123">
        <v>8640</v>
      </c>
      <c r="C88" s="111">
        <v>12000</v>
      </c>
      <c r="D88" s="113">
        <v>6000</v>
      </c>
      <c r="E88" s="113">
        <v>3000</v>
      </c>
      <c r="F88" s="113">
        <f>SUM(A88:E88)</f>
        <v>31692.84</v>
      </c>
      <c r="G88" s="121"/>
      <c r="H88" s="121"/>
      <c r="I88" s="121"/>
    </row>
    <row r="89" spans="1:23" s="33" customFormat="1" ht="15">
      <c r="A89" s="97"/>
      <c r="B89" s="97"/>
      <c r="C89" s="98"/>
      <c r="D89" s="98"/>
      <c r="E89" s="98"/>
      <c r="F89" s="98"/>
      <c r="G89" s="92"/>
      <c r="H89" s="93"/>
      <c r="I89" s="93"/>
      <c r="J89" s="93"/>
    </row>
    <row r="90" spans="1:23" s="33" customFormat="1" ht="95.25" customHeight="1">
      <c r="A90" s="216" t="s">
        <v>152</v>
      </c>
      <c r="B90" s="216"/>
      <c r="C90" s="216"/>
      <c r="D90" s="216"/>
      <c r="E90" s="216"/>
      <c r="F90" s="216"/>
      <c r="G90" s="216"/>
      <c r="H90" s="216"/>
      <c r="I90" s="99"/>
      <c r="J90" s="99"/>
      <c r="K90" s="99"/>
      <c r="L90" s="99"/>
    </row>
    <row r="91" spans="1:23" ht="60" customHeight="1">
      <c r="A91" s="217" t="s">
        <v>153</v>
      </c>
      <c r="B91" s="217"/>
      <c r="C91" s="217"/>
      <c r="D91" s="217"/>
      <c r="E91" s="217"/>
      <c r="F91" s="217"/>
      <c r="G91" s="217"/>
      <c r="H91" s="217"/>
      <c r="I91" s="100"/>
      <c r="J91" s="100"/>
      <c r="K91" s="100"/>
      <c r="L91" s="100"/>
      <c r="M91" s="100"/>
      <c r="N91" s="100"/>
      <c r="O91" s="100"/>
    </row>
    <row r="92" spans="1:23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1:23" ht="15">
      <c r="A93" s="218" t="s">
        <v>72</v>
      </c>
      <c r="B93" s="218"/>
      <c r="C93" s="218"/>
      <c r="D93" s="218"/>
      <c r="E93" s="218"/>
      <c r="F93" s="218"/>
      <c r="G93" s="218"/>
      <c r="H93" s="218"/>
      <c r="I93" s="142"/>
      <c r="J93" s="102"/>
      <c r="K93" s="102"/>
      <c r="L93" s="102"/>
      <c r="M93" s="102"/>
      <c r="N93" s="102"/>
      <c r="O93" s="102"/>
    </row>
    <row r="94" spans="1:23" ht="15">
      <c r="A94" s="218" t="s">
        <v>104</v>
      </c>
      <c r="B94" s="218"/>
      <c r="C94" s="218"/>
      <c r="D94" s="218"/>
      <c r="E94" s="218"/>
      <c r="F94" s="218"/>
      <c r="G94" s="218"/>
      <c r="H94" s="218"/>
      <c r="I94" s="142"/>
      <c r="J94" s="102"/>
      <c r="K94" s="102"/>
      <c r="L94" s="102"/>
      <c r="M94" s="102"/>
      <c r="N94" s="102"/>
      <c r="O94" s="102"/>
    </row>
    <row r="95" spans="1:23" ht="14.25">
      <c r="A95" s="219" t="s">
        <v>101</v>
      </c>
      <c r="B95" s="219"/>
      <c r="C95" s="219"/>
      <c r="D95" s="219"/>
      <c r="E95" s="219"/>
      <c r="F95" s="219"/>
      <c r="G95" s="219"/>
      <c r="H95" s="219"/>
      <c r="I95" s="103"/>
      <c r="J95" s="103"/>
      <c r="K95" s="103"/>
      <c r="L95" s="103"/>
      <c r="M95" s="103"/>
      <c r="N95" s="103"/>
      <c r="O95" s="103"/>
    </row>
    <row r="96" spans="1:23" ht="15">
      <c r="A96" s="220" t="s">
        <v>105</v>
      </c>
      <c r="B96" s="220"/>
      <c r="C96" s="220"/>
      <c r="D96" s="220"/>
      <c r="E96" s="220"/>
      <c r="F96" s="220"/>
      <c r="G96" s="220"/>
      <c r="H96" s="220"/>
      <c r="I96" s="150"/>
      <c r="J96" s="104"/>
      <c r="K96" s="104"/>
      <c r="L96" s="104"/>
      <c r="M96" s="104"/>
      <c r="N96" s="104"/>
      <c r="O96" s="104"/>
    </row>
    <row r="97" spans="1:15" ht="15">
      <c r="A97" s="215" t="s">
        <v>102</v>
      </c>
      <c r="B97" s="215"/>
      <c r="C97" s="215"/>
      <c r="D97" s="215"/>
      <c r="E97" s="215"/>
      <c r="F97" s="215"/>
      <c r="G97" s="215"/>
      <c r="H97" s="215"/>
      <c r="I97" s="151"/>
      <c r="J97" s="105"/>
      <c r="K97" s="105"/>
      <c r="L97" s="105"/>
      <c r="M97" s="105"/>
      <c r="N97" s="105"/>
      <c r="O97" s="105"/>
    </row>
  </sheetData>
  <mergeCells count="48">
    <mergeCell ref="A97:H97"/>
    <mergeCell ref="A90:H90"/>
    <mergeCell ref="A91:H91"/>
    <mergeCell ref="A93:H93"/>
    <mergeCell ref="A94:H94"/>
    <mergeCell ref="A95:H95"/>
    <mergeCell ref="A96:H96"/>
    <mergeCell ref="A1:H1"/>
    <mergeCell ref="A2:H2"/>
    <mergeCell ref="A3:H3"/>
    <mergeCell ref="A17:H17"/>
    <mergeCell ref="A19:H19"/>
    <mergeCell ref="E5:H7"/>
    <mergeCell ref="B20:F20"/>
    <mergeCell ref="D21:D23"/>
    <mergeCell ref="E21:E23"/>
    <mergeCell ref="H21:H23"/>
    <mergeCell ref="A28:G28"/>
    <mergeCell ref="A31:H31"/>
    <mergeCell ref="G21:G23"/>
    <mergeCell ref="A24:B24"/>
    <mergeCell ref="A34:B41"/>
    <mergeCell ref="A45:H45"/>
    <mergeCell ref="A21:B23"/>
    <mergeCell ref="C21:C23"/>
    <mergeCell ref="F21:F23"/>
    <mergeCell ref="C37:G37"/>
    <mergeCell ref="A43:H43"/>
    <mergeCell ref="A83:H83"/>
    <mergeCell ref="C52:G52"/>
    <mergeCell ref="C32:D32"/>
    <mergeCell ref="E32:F32"/>
    <mergeCell ref="A33:B33"/>
    <mergeCell ref="C33:G33"/>
    <mergeCell ref="A47:B47"/>
    <mergeCell ref="C47:G47"/>
    <mergeCell ref="A48:B52"/>
    <mergeCell ref="C51:G51"/>
    <mergeCell ref="L82:W82"/>
    <mergeCell ref="B60:G60"/>
    <mergeCell ref="C48:G48"/>
    <mergeCell ref="A59:G59"/>
    <mergeCell ref="B67:G67"/>
    <mergeCell ref="K70:V70"/>
    <mergeCell ref="A55:H55"/>
    <mergeCell ref="A57:H57"/>
    <mergeCell ref="B65:G65"/>
    <mergeCell ref="C49:G49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Мира 2</vt:lpstr>
      <vt:lpstr>'Мира 2'!Область_печати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2018-03-28T09:38:45Z</dcterms:modified>
</cp:coreProperties>
</file>