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Мира 16" sheetId="1" r:id="rId1"/>
  </sheets>
  <definedNames>
    <definedName name="_xlnm.Print_Area" localSheetId="0">'Мира 16'!$A$1:$H$94</definedName>
  </definedNames>
  <calcPr calcId="124519"/>
</workbook>
</file>

<file path=xl/calcChain.xml><?xml version="1.0" encoding="utf-8"?>
<calcChain xmlns="http://schemas.openxmlformats.org/spreadsheetml/2006/main">
  <c r="G85" i="1"/>
  <c r="I62"/>
  <c r="H51"/>
  <c r="H49"/>
  <c r="H48"/>
  <c r="H41"/>
  <c r="H40"/>
  <c r="H37"/>
  <c r="H36"/>
  <c r="H38" s="1"/>
  <c r="F24"/>
  <c r="H59" l="1"/>
  <c r="G24" s="1"/>
  <c r="H24" s="1"/>
</calcChain>
</file>

<file path=xl/sharedStrings.xml><?xml version="1.0" encoding="utf-8"?>
<sst xmlns="http://schemas.openxmlformats.org/spreadsheetml/2006/main" count="116" uniqueCount="111">
  <si>
    <t>Отчет ООО "Благоустроенный город"</t>
  </si>
  <si>
    <t xml:space="preserve"> об исполнении договора управления жилым домом №16 по ул.Мира</t>
  </si>
  <si>
    <t xml:space="preserve">за период: 2019 г. </t>
  </si>
  <si>
    <t xml:space="preserve">Адрес дома - Мира 16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</si>
  <si>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</si>
  <si>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</si>
  <si>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- 7774,10 кв. м</t>
  </si>
  <si>
    <t>Общая площадь квартир -5477,19 кв.м.</t>
  </si>
  <si>
    <t>Количество этажей - 9</t>
  </si>
  <si>
    <t>в т.ч:</t>
  </si>
  <si>
    <t>Количество подъездов - 3</t>
  </si>
  <si>
    <t>Количество квартир - 108</t>
  </si>
  <si>
    <t xml:space="preserve"> - содержание </t>
  </si>
  <si>
    <t>10,99 руб/м²</t>
  </si>
  <si>
    <t>Площадь подъезда - 711 кв. м</t>
  </si>
  <si>
    <t xml:space="preserve"> - текущий ремонт </t>
  </si>
  <si>
    <t>1,67 руб/м²</t>
  </si>
  <si>
    <t>Площадь подвала - 733,2 кв. м</t>
  </si>
  <si>
    <t xml:space="preserve"> - содержание лифтов </t>
  </si>
  <si>
    <t>2,91 руб/м²</t>
  </si>
  <si>
    <t>Площадь кровли - 911,4 кв. м</t>
  </si>
  <si>
    <t>Площадь газона - 236 кв. м</t>
  </si>
  <si>
    <t>В таблице №1 приведено движение денежных средств по статье содержание и  текущий ремонт  по лицевому счету дома №16 по ул.Мира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</si>
  <si>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</si>
  <si>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</si>
  <si>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</si>
  <si>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</si>
  <si>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</si>
  <si>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</si>
  <si>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</si>
  <si>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</si>
  <si>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46722,09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</si>
  <si>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</si>
  <si>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</si>
  <si>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</si>
  <si>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</si>
  <si>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</si>
  <si>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</si>
  <si>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</si>
  <si>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</si>
  <si>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</si>
  <si>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ул.Мира д.16</t>
  </si>
  <si>
    <t>Ремонт кровли</t>
  </si>
  <si>
    <t>Смена вентилей,внутр.трубопроводов и т.д.</t>
  </si>
  <si>
    <t>Перечень выполненных работ по программе энергосбержения</t>
  </si>
  <si>
    <t>Ремонт кровли (линокром)</t>
  </si>
  <si>
    <t>Смена вентилей,сгонов,внутр.трубопроводов (материалы)</t>
  </si>
  <si>
    <t>В ходе плановых осмотров, а также на основании обращений собственников помещений жилого дома №16 по ул.Мира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</si>
  <si>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</si>
  <si>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</si>
  <si>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патроны)</t>
  </si>
  <si>
    <t>Окраска мусорных контейнеров,скамеек,дверей</t>
  </si>
  <si>
    <t>Окраска мусорных контейнеров,скамеек,дверей (материалы)</t>
  </si>
  <si>
    <t>Промывка системы отопления и водоотведение</t>
  </si>
  <si>
    <t>Нормативная численность обслуживающего персонала  - 2,1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</si>
  <si>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</si>
  <si>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</si>
  <si>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</si>
  <si>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</si>
  <si>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</si>
  <si>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</si>
  <si>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</si>
  <si>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</si>
  <si>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</si>
  <si>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</si>
  <si>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</si>
  <si>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>ремонт кровли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</si>
  <si>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</si>
  <si>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</si>
  <si>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</si>
  <si>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</si>
  <si>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</si>
  <si>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</si>
  <si>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</si>
  <si>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</si>
  <si>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</si>
  <si>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</si>
  <si>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</si>
  <si>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</si>
  <si>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</si>
  <si>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</si>
  <si>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</si>
  <si>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</si>
  <si>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</si>
  <si>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</si>
  <si>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</si>
  <si>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</si>
  <si>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</si>
  <si>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</si>
  <si>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</si>
  <si>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</si>
  <si>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</si>
  <si>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</si>
  <si>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</si>
  <si>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№16 по ул.Мира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</si>
  <si>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</si>
  <si>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</si>
  <si>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</si>
  <si>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</si>
  <si>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</si>
  <si>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</si>
  <si>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Аренда мус. камеры ИП Букреева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</si>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</sst>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 applyBorder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22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6" fillId="2" borderId="5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0" fontId="5" fillId="2" borderId="5" xfId="1" applyFont="1" applyFill="1" applyBorder="1" applyAlignment="1">
      <alignment horizontal="right"/>
    </xf>
    <xf numFmtId="0" fontId="6" fillId="2" borderId="5" xfId="1" applyFont="1" applyFill="1" applyBorder="1" applyAlignment="1">
      <alignment horizontal="right"/>
    </xf>
    <xf numFmtId="2" fontId="3" fillId="2" borderId="0" xfId="0" applyNumberFormat="1" applyFont="1" applyFill="1" applyBorder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right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15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7" fillId="2" borderId="5" xfId="0" applyNumberFormat="1" applyFont="1" applyFill="1" applyBorder="1"/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/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2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1" fontId="22" fillId="2" borderId="0" xfId="1" applyNumberFormat="1" applyFont="1" applyFill="1">
      <alignment horizontal="left"/>
    </xf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0" fontId="27" fillId="2" borderId="13" xfId="1" applyFont="1" applyFill="1" applyBorder="1" applyAlignment="1"/>
    <xf numFmtId="1" fontId="26" fillId="2" borderId="0" xfId="1" applyNumberFormat="1" applyFont="1" applyFill="1" applyBorder="1" applyAlignment="1"/>
    <xf numFmtId="0" fontId="24" fillId="2" borderId="0" xfId="1" applyFont="1" applyFill="1">
      <alignment horizontal="left"/>
    </xf>
    <xf numFmtId="0" fontId="24" fillId="2" borderId="0" xfId="1" applyFont="1" applyFill="1">
      <alignment horizontal="left"/>
    </xf>
    <xf numFmtId="0" fontId="19" fillId="3" borderId="13" xfId="1" applyFont="1" applyFill="1" applyBorder="1" applyAlignment="1"/>
    <xf numFmtId="0" fontId="24" fillId="2" borderId="0" xfId="1" applyFont="1" applyFill="1" applyAlignment="1">
      <alignment horizontal="left"/>
    </xf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1" applyFont="1" applyFill="1" applyBorder="1" applyAlignment="1"/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8" fillId="2" borderId="0" xfId="1" applyFont="1" applyFill="1" applyAlignment="1"/>
    <xf numFmtId="2" fontId="30" fillId="2" borderId="0" xfId="2" applyNumberFormat="1" applyFont="1" applyFill="1" applyAlignment="1" applyProtection="1">
      <alignment horizontal="center"/>
    </xf>
    <xf numFmtId="2" fontId="30" fillId="2" borderId="0" xfId="2" applyNumberFormat="1" applyFont="1" applyFill="1" applyAlignment="1" applyProtection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/>
    <xf numFmtId="0" fontId="33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view="pageBreakPreview" topLeftCell="A35" zoomScaleSheetLayoutView="100" workbookViewId="0">
      <selection activeCell="H73" sqref="H73"/>
    </sheetView>
  </sheetViews>
  <sheetFormatPr defaultColWidth="9.125" defaultRowHeight="12.9"/>
  <cols>
    <col min="1" max="1" width="12.75" style="3" customWidth="1"/>
    <col min="2" max="2" width="11.75" style="3" customWidth="1"/>
    <col min="3" max="3" width="13.625" style="3" customWidth="1"/>
    <col min="4" max="4" width="14.75" style="3" customWidth="1"/>
    <col min="5" max="5" width="13" style="3" customWidth="1"/>
    <col min="6" max="6" width="14.125" style="3" customWidth="1"/>
    <col min="7" max="7" width="20.125" style="3" customWidth="1"/>
    <col min="8" max="8" width="14.75" style="3" customWidth="1"/>
    <col min="9" max="9" width="12.875" style="3" customWidth="1"/>
    <col min="10" max="10" width="3.625" style="3" customWidth="1"/>
    <col min="11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8.5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3.6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6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6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6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4.9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4.9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89.35" customHeight="1">
      <c r="A23" s="39"/>
      <c r="B23" s="40"/>
      <c r="C23" s="41"/>
      <c r="D23" s="42"/>
      <c r="E23" s="43"/>
      <c r="F23" s="44"/>
      <c r="G23" s="38"/>
      <c r="H23" s="38"/>
      <c r="I23" s="45"/>
    </row>
    <row r="24" spans="1:16" s="55" customFormat="1" ht="13.6">
      <c r="A24" s="46"/>
      <c r="B24" s="47">
        <v>1014982.8099999999</v>
      </c>
      <c r="C24" s="48">
        <v>1030443.1699999999</v>
      </c>
      <c r="D24" s="49">
        <v>25899.599999999999</v>
      </c>
      <c r="E24" s="50"/>
      <c r="F24" s="51">
        <f>C24-B24</f>
        <v>15460.359999999986</v>
      </c>
      <c r="G24" s="51">
        <f>H59</f>
        <v>984007.42106808152</v>
      </c>
      <c r="H24" s="52">
        <f>C24+D24-G24</f>
        <v>72335.348931918503</v>
      </c>
      <c r="I24" s="53"/>
      <c r="J24" s="54"/>
    </row>
    <row r="25" spans="1:16" s="55" customFormat="1" ht="13.6">
      <c r="A25" s="56"/>
      <c r="B25" s="56"/>
      <c r="C25" s="56"/>
      <c r="D25" s="56"/>
      <c r="E25" s="56"/>
      <c r="F25" s="57"/>
      <c r="G25" s="57"/>
      <c r="H25" s="57"/>
      <c r="I25" s="53"/>
      <c r="J25" s="54"/>
    </row>
    <row r="26" spans="1:16" s="55" customFormat="1" ht="29.25" customHeight="1">
      <c r="A26" s="58" t="s">
        <v>31</v>
      </c>
      <c r="B26" s="58"/>
      <c r="C26" s="58"/>
      <c r="D26" s="58"/>
      <c r="E26" s="58"/>
      <c r="F26" s="58"/>
      <c r="G26" s="58"/>
      <c r="H26" s="58"/>
      <c r="I26" s="53"/>
      <c r="J26" s="54"/>
    </row>
    <row r="27" spans="1:16" ht="15.65">
      <c r="A27" s="59"/>
      <c r="B27" s="59"/>
      <c r="C27" s="59"/>
      <c r="D27" s="59"/>
      <c r="E27" s="59"/>
      <c r="F27" s="59"/>
      <c r="G27" s="59"/>
      <c r="H27" s="60"/>
      <c r="I27" s="59"/>
      <c r="J27" s="59"/>
      <c r="K27" s="16"/>
      <c r="L27" s="16"/>
      <c r="M27" s="16"/>
      <c r="N27" s="16"/>
      <c r="O27" s="16"/>
      <c r="P27" s="16"/>
    </row>
    <row r="28" spans="1:16" ht="13.6">
      <c r="A28" s="61" t="s">
        <v>32</v>
      </c>
      <c r="B28" s="61"/>
      <c r="C28" s="61"/>
      <c r="D28" s="61"/>
      <c r="E28" s="61"/>
      <c r="F28" s="61"/>
      <c r="G28" s="61"/>
      <c r="H28" s="61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33</v>
      </c>
      <c r="B29" s="7"/>
      <c r="C29" s="7"/>
      <c r="D29" s="7"/>
      <c r="E29" s="7"/>
      <c r="F29" s="7"/>
      <c r="G29" s="62"/>
      <c r="H29" s="62"/>
      <c r="I29" s="7"/>
      <c r="J29" s="10"/>
      <c r="K29" s="10"/>
      <c r="L29" s="10"/>
      <c r="M29" s="10"/>
      <c r="N29" s="10"/>
      <c r="O29" s="10"/>
    </row>
    <row r="30" spans="1:16" ht="14.95" customHeight="1">
      <c r="A30" s="15" t="s">
        <v>34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8" s="66" customFormat="1" ht="15.65">
      <c r="A33" s="64" t="s">
        <v>36</v>
      </c>
      <c r="B33" s="64"/>
      <c r="C33" s="64"/>
      <c r="D33" s="64"/>
      <c r="E33" s="64"/>
      <c r="F33" s="64"/>
      <c r="G33" s="64"/>
      <c r="H33" s="64"/>
      <c r="I33" s="65"/>
      <c r="J33" s="65"/>
    </row>
    <row r="34" spans="1:18" s="66" customFormat="1" ht="13.6">
      <c r="A34" s="67"/>
      <c r="B34" s="68"/>
      <c r="C34" s="69"/>
      <c r="D34" s="69"/>
      <c r="E34" s="70"/>
      <c r="F34" s="70"/>
      <c r="G34" s="68"/>
      <c r="H34" s="23" t="s">
        <v>37</v>
      </c>
      <c r="I34" s="23"/>
    </row>
    <row r="35" spans="1:18" s="66" customFormat="1" ht="15.65">
      <c r="A35" s="71" t="s">
        <v>38</v>
      </c>
      <c r="B35" s="72"/>
      <c r="C35" s="73" t="s">
        <v>39</v>
      </c>
      <c r="D35" s="74"/>
      <c r="E35" s="74"/>
      <c r="F35" s="74"/>
      <c r="G35" s="75"/>
      <c r="H35" s="76" t="s">
        <v>40</v>
      </c>
      <c r="L35" s="77"/>
      <c r="M35" s="77"/>
      <c r="N35" s="77"/>
      <c r="O35" s="77"/>
      <c r="P35" s="77"/>
      <c r="Q35" s="77"/>
      <c r="R35" s="77"/>
    </row>
    <row r="36" spans="1:18" s="66" customFormat="1" ht="14.95" customHeight="1">
      <c r="A36" s="78" t="s">
        <v>41</v>
      </c>
      <c r="B36" s="78"/>
      <c r="C36" s="79" t="s">
        <v>42</v>
      </c>
      <c r="D36" s="80"/>
      <c r="E36" s="80"/>
      <c r="F36" s="80"/>
      <c r="G36" s="80"/>
      <c r="H36" s="81">
        <f>9603</f>
        <v>9603</v>
      </c>
      <c r="L36" s="77"/>
      <c r="M36" s="77"/>
      <c r="N36" s="77"/>
      <c r="O36" s="77"/>
      <c r="P36" s="77"/>
      <c r="Q36" s="77"/>
      <c r="R36" s="77"/>
    </row>
    <row r="37" spans="1:18" s="66" customFormat="1" ht="14.95" customHeight="1">
      <c r="A37" s="78"/>
      <c r="B37" s="78"/>
      <c r="C37" s="79" t="s">
        <v>43</v>
      </c>
      <c r="D37" s="80"/>
      <c r="E37" s="80"/>
      <c r="F37" s="80"/>
      <c r="G37" s="80"/>
      <c r="H37" s="81">
        <f>11764+17509+27388+3328+6285+6084</f>
        <v>72358</v>
      </c>
      <c r="L37" s="77"/>
      <c r="M37" s="77"/>
      <c r="N37" s="77"/>
      <c r="O37" s="77"/>
      <c r="P37" s="77"/>
      <c r="Q37" s="77"/>
      <c r="R37" s="77"/>
    </row>
    <row r="38" spans="1:18" s="66" customFormat="1" ht="14.95" customHeight="1">
      <c r="A38" s="78"/>
      <c r="B38" s="78"/>
      <c r="C38" s="79"/>
      <c r="D38" s="80"/>
      <c r="E38" s="80"/>
      <c r="F38" s="80"/>
      <c r="G38" s="80"/>
      <c r="H38" s="82">
        <f>SUM(H36:H37)</f>
        <v>81961</v>
      </c>
      <c r="K38" s="83"/>
      <c r="L38" s="77"/>
      <c r="M38" s="77"/>
      <c r="N38" s="77"/>
      <c r="O38" s="77"/>
      <c r="P38" s="77"/>
      <c r="Q38" s="77"/>
      <c r="R38" s="77"/>
    </row>
    <row r="39" spans="1:18" s="66" customFormat="1" ht="14.95" customHeight="1">
      <c r="A39" s="78"/>
      <c r="B39" s="78"/>
      <c r="C39" s="84" t="s">
        <v>44</v>
      </c>
      <c r="D39" s="85"/>
      <c r="E39" s="85"/>
      <c r="F39" s="85"/>
      <c r="G39" s="86"/>
      <c r="H39" s="87"/>
      <c r="L39" s="77"/>
      <c r="M39" s="77"/>
      <c r="N39" s="77"/>
      <c r="O39" s="77"/>
      <c r="P39" s="77"/>
      <c r="Q39" s="77"/>
      <c r="R39" s="77"/>
    </row>
    <row r="40" spans="1:18" s="66" customFormat="1" ht="14.95" customHeight="1">
      <c r="A40" s="78"/>
      <c r="B40" s="78"/>
      <c r="C40" s="79" t="s">
        <v>45</v>
      </c>
      <c r="D40" s="88"/>
      <c r="E40" s="88"/>
      <c r="F40" s="88"/>
      <c r="G40" s="88"/>
      <c r="H40" s="89">
        <f>6580</f>
        <v>6580</v>
      </c>
      <c r="L40" s="77"/>
      <c r="M40" s="77"/>
      <c r="N40" s="77"/>
      <c r="O40" s="77"/>
      <c r="P40" s="77"/>
      <c r="Q40" s="77"/>
      <c r="R40" s="77"/>
    </row>
    <row r="41" spans="1:18" s="66" customFormat="1" ht="13.6">
      <c r="A41" s="78"/>
      <c r="B41" s="78"/>
      <c r="C41" s="79" t="s">
        <v>46</v>
      </c>
      <c r="D41" s="80"/>
      <c r="E41" s="80"/>
      <c r="F41" s="80"/>
      <c r="G41" s="80"/>
      <c r="H41" s="89">
        <f>15059+7283+18747</f>
        <v>41089</v>
      </c>
      <c r="L41" s="77"/>
      <c r="M41" s="77"/>
      <c r="N41" s="77"/>
      <c r="O41" s="77"/>
      <c r="P41" s="77"/>
      <c r="Q41" s="77"/>
      <c r="R41" s="77"/>
    </row>
    <row r="42" spans="1:18">
      <c r="A42" s="90"/>
      <c r="B42" s="90"/>
      <c r="C42" s="90"/>
      <c r="D42" s="90"/>
      <c r="E42" s="91"/>
      <c r="F42" s="91"/>
      <c r="G42" s="91"/>
      <c r="H42" s="91"/>
      <c r="I42" s="91"/>
      <c r="J42" s="91"/>
    </row>
    <row r="43" spans="1:18" ht="42.8" customHeight="1">
      <c r="A43" s="15" t="s">
        <v>47</v>
      </c>
      <c r="B43" s="15"/>
      <c r="C43" s="15"/>
      <c r="D43" s="15"/>
      <c r="E43" s="15"/>
      <c r="F43" s="15"/>
      <c r="G43" s="15"/>
      <c r="H43" s="15"/>
      <c r="I43" s="9"/>
      <c r="J43" s="9"/>
    </row>
    <row r="44" spans="1:18">
      <c r="A44" s="90"/>
      <c r="B44" s="90"/>
      <c r="C44" s="90"/>
      <c r="D44" s="90"/>
      <c r="E44" s="91"/>
      <c r="F44" s="91"/>
      <c r="G44" s="91"/>
      <c r="H44" s="91"/>
      <c r="I44" s="91"/>
      <c r="J44" s="91"/>
    </row>
    <row r="45" spans="1:18" ht="32.950000000000003" customHeight="1">
      <c r="A45" s="92" t="s">
        <v>48</v>
      </c>
      <c r="B45" s="92"/>
      <c r="C45" s="92"/>
      <c r="D45" s="92"/>
      <c r="E45" s="92"/>
      <c r="F45" s="92"/>
      <c r="G45" s="92"/>
      <c r="H45" s="92"/>
      <c r="I45" s="93"/>
      <c r="J45" s="93"/>
      <c r="K45" s="19"/>
      <c r="L45" s="19"/>
      <c r="M45" s="19"/>
      <c r="N45" s="19"/>
      <c r="O45" s="19"/>
      <c r="P45" s="19"/>
    </row>
    <row r="46" spans="1:18" ht="15.65">
      <c r="A46" s="60"/>
      <c r="B46" s="60"/>
      <c r="C46" s="60"/>
      <c r="D46" s="60"/>
      <c r="E46" s="60"/>
      <c r="F46" s="60"/>
      <c r="G46" s="60"/>
      <c r="H46" s="94" t="s">
        <v>49</v>
      </c>
      <c r="J46" s="60"/>
      <c r="M46" s="60"/>
      <c r="N46" s="60"/>
      <c r="O46" s="60"/>
      <c r="P46" s="60"/>
    </row>
    <row r="47" spans="1:18" ht="15.65">
      <c r="A47" s="73" t="s">
        <v>38</v>
      </c>
      <c r="B47" s="75"/>
      <c r="C47" s="73" t="s">
        <v>39</v>
      </c>
      <c r="D47" s="74"/>
      <c r="E47" s="74"/>
      <c r="F47" s="74"/>
      <c r="G47" s="75"/>
      <c r="H47" s="76" t="s">
        <v>40</v>
      </c>
      <c r="I47" s="60"/>
      <c r="J47" s="60"/>
      <c r="K47" s="60"/>
      <c r="L47" s="60"/>
    </row>
    <row r="48" spans="1:18" ht="14.95" customHeight="1">
      <c r="A48" s="95" t="s">
        <v>41</v>
      </c>
      <c r="B48" s="96"/>
      <c r="C48" s="97" t="s">
        <v>50</v>
      </c>
      <c r="D48" s="98"/>
      <c r="E48" s="98"/>
      <c r="F48" s="98"/>
      <c r="G48" s="99"/>
      <c r="H48" s="89">
        <f>3905+1660</f>
        <v>5565</v>
      </c>
      <c r="I48" s="60"/>
      <c r="J48" s="60"/>
      <c r="K48" s="60"/>
      <c r="L48" s="60"/>
    </row>
    <row r="49" spans="1:18" ht="14.95" customHeight="1">
      <c r="A49" s="100"/>
      <c r="B49" s="101"/>
      <c r="C49" s="102" t="s">
        <v>51</v>
      </c>
      <c r="D49" s="103"/>
      <c r="E49" s="103"/>
      <c r="F49" s="103"/>
      <c r="G49" s="104"/>
      <c r="H49" s="89">
        <f>601</f>
        <v>601</v>
      </c>
      <c r="I49" s="60"/>
      <c r="J49" s="60"/>
      <c r="K49" s="60"/>
      <c r="L49" s="60"/>
    </row>
    <row r="50" spans="1:18" ht="15.65">
      <c r="A50" s="100"/>
      <c r="B50" s="101"/>
      <c r="C50" s="84" t="s">
        <v>44</v>
      </c>
      <c r="D50" s="85"/>
      <c r="E50" s="85"/>
      <c r="F50" s="85"/>
      <c r="G50" s="86"/>
      <c r="H50" s="105"/>
      <c r="I50" s="60"/>
      <c r="J50" s="60"/>
      <c r="K50" s="60"/>
      <c r="L50" s="60"/>
    </row>
    <row r="51" spans="1:18" ht="15.65">
      <c r="A51" s="100"/>
      <c r="B51" s="101"/>
      <c r="C51" s="102" t="s">
        <v>52</v>
      </c>
      <c r="D51" s="103"/>
      <c r="E51" s="103"/>
      <c r="F51" s="103"/>
      <c r="G51" s="104"/>
      <c r="H51" s="105">
        <f>291</f>
        <v>291</v>
      </c>
      <c r="I51" s="60"/>
      <c r="J51" s="60"/>
      <c r="K51" s="60"/>
      <c r="L51" s="60"/>
    </row>
    <row r="52" spans="1:18" ht="13.6">
      <c r="A52" s="106"/>
      <c r="B52" s="107"/>
      <c r="C52" s="102" t="s">
        <v>53</v>
      </c>
      <c r="D52" s="103"/>
      <c r="E52" s="103"/>
      <c r="F52" s="103"/>
      <c r="G52" s="104"/>
      <c r="H52" s="108">
        <v>6453</v>
      </c>
      <c r="I52" s="91"/>
      <c r="J52" s="91"/>
    </row>
    <row r="53" spans="1:18">
      <c r="A53" s="90"/>
      <c r="B53" s="90"/>
      <c r="C53" s="90"/>
      <c r="D53" s="90"/>
      <c r="E53" s="91"/>
      <c r="F53" s="91"/>
      <c r="G53" s="91"/>
      <c r="H53" s="91"/>
      <c r="I53" s="91"/>
      <c r="J53" s="91"/>
    </row>
    <row r="54" spans="1:18">
      <c r="A54" s="77" t="s">
        <v>54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8" ht="18" customHeight="1">
      <c r="A55" s="109" t="s">
        <v>55</v>
      </c>
      <c r="B55" s="109"/>
      <c r="C55" s="109"/>
      <c r="D55" s="109"/>
      <c r="E55" s="109"/>
      <c r="F55" s="109"/>
      <c r="G55" s="109"/>
      <c r="H55" s="109"/>
      <c r="I55" s="110"/>
      <c r="J55" s="110"/>
    </row>
    <row r="56" spans="1:18" ht="12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</row>
    <row r="57" spans="1:18" ht="15.65">
      <c r="A57" s="111" t="s">
        <v>56</v>
      </c>
      <c r="B57" s="111"/>
      <c r="C57" s="111"/>
      <c r="D57" s="111"/>
      <c r="E57" s="111"/>
      <c r="F57" s="111"/>
      <c r="G57" s="111"/>
      <c r="H57" s="111"/>
      <c r="I57" s="19"/>
      <c r="J57" s="19"/>
    </row>
    <row r="58" spans="1:18" ht="15.65">
      <c r="A58" s="112"/>
      <c r="B58" s="112"/>
      <c r="C58" s="112"/>
      <c r="D58" s="112"/>
      <c r="E58" s="112"/>
      <c r="F58" s="112"/>
      <c r="G58" s="112"/>
      <c r="H58" s="94" t="s">
        <v>57</v>
      </c>
      <c r="J58" s="112"/>
    </row>
    <row r="59" spans="1:18" ht="15.65">
      <c r="A59" s="113" t="s">
        <v>58</v>
      </c>
      <c r="B59" s="113"/>
      <c r="C59" s="113"/>
      <c r="D59" s="113"/>
      <c r="E59" s="113"/>
      <c r="F59" s="113"/>
      <c r="G59" s="114"/>
      <c r="H59" s="115">
        <f>SUM(H67:H78)+H61+H66</f>
        <v>984007.42106808152</v>
      </c>
      <c r="I59" s="116"/>
      <c r="J59" s="116"/>
      <c r="M59" s="77"/>
      <c r="N59" s="77"/>
      <c r="O59" s="77"/>
      <c r="P59" s="77"/>
      <c r="Q59" s="77"/>
      <c r="R59" s="77"/>
    </row>
    <row r="60" spans="1:18" ht="15.65">
      <c r="A60" s="117" t="s">
        <v>59</v>
      </c>
      <c r="B60" s="118" t="s">
        <v>60</v>
      </c>
      <c r="C60" s="119"/>
      <c r="D60" s="119"/>
      <c r="E60" s="119"/>
      <c r="F60" s="119"/>
      <c r="G60" s="120"/>
      <c r="H60" s="121" t="s">
        <v>61</v>
      </c>
      <c r="I60" s="122"/>
      <c r="K60" s="77"/>
      <c r="M60" s="77"/>
      <c r="N60" s="77"/>
      <c r="O60" s="77"/>
      <c r="P60" s="77"/>
      <c r="Q60" s="77"/>
      <c r="R60" s="77"/>
    </row>
    <row r="61" spans="1:18" ht="15.65">
      <c r="A61" s="123" t="s">
        <v>62</v>
      </c>
      <c r="B61" s="79" t="s">
        <v>63</v>
      </c>
      <c r="C61" s="80"/>
      <c r="D61" s="80"/>
      <c r="E61" s="80"/>
      <c r="F61" s="80"/>
      <c r="G61" s="80"/>
      <c r="H61" s="124">
        <v>61399.192480401638</v>
      </c>
      <c r="I61" s="59"/>
      <c r="K61" s="125"/>
      <c r="M61" s="77"/>
      <c r="N61" s="77"/>
      <c r="O61" s="77"/>
      <c r="P61" s="77"/>
      <c r="Q61" s="77"/>
      <c r="R61" s="77"/>
    </row>
    <row r="62" spans="1:18" ht="15.65">
      <c r="A62" s="123"/>
      <c r="B62" s="79" t="s">
        <v>64</v>
      </c>
      <c r="C62" s="80"/>
      <c r="D62" s="80"/>
      <c r="E62" s="80"/>
      <c r="F62" s="80"/>
      <c r="G62" s="80"/>
      <c r="H62" s="108">
        <v>1394</v>
      </c>
      <c r="I62" s="126">
        <f>SUM(H62:H64)</f>
        <v>27571</v>
      </c>
      <c r="K62" s="77"/>
      <c r="M62" s="77"/>
      <c r="N62" s="77"/>
      <c r="O62" s="77"/>
      <c r="P62" s="77"/>
      <c r="Q62" s="77"/>
      <c r="R62" s="77"/>
    </row>
    <row r="63" spans="1:18" ht="15.65">
      <c r="A63" s="123"/>
      <c r="B63" s="79" t="s">
        <v>65</v>
      </c>
      <c r="C63" s="80"/>
      <c r="D63" s="80"/>
      <c r="E63" s="80"/>
      <c r="F63" s="80"/>
      <c r="G63" s="80"/>
      <c r="H63" s="108">
        <v>23057</v>
      </c>
      <c r="I63" s="59"/>
      <c r="K63" s="77"/>
      <c r="M63" s="77"/>
      <c r="N63" s="77"/>
      <c r="O63" s="77"/>
      <c r="P63" s="77"/>
      <c r="Q63" s="77"/>
      <c r="R63" s="77"/>
    </row>
    <row r="64" spans="1:18" ht="15.65">
      <c r="A64" s="123"/>
      <c r="B64" s="79" t="s">
        <v>66</v>
      </c>
      <c r="C64" s="80"/>
      <c r="D64" s="80"/>
      <c r="E64" s="80"/>
      <c r="F64" s="80"/>
      <c r="G64" s="80"/>
      <c r="H64" s="108">
        <v>3120</v>
      </c>
      <c r="I64" s="59"/>
      <c r="K64" s="77"/>
      <c r="M64" s="77"/>
      <c r="N64" s="77"/>
      <c r="O64" s="77"/>
      <c r="P64" s="77"/>
      <c r="Q64" s="77"/>
      <c r="R64" s="77"/>
    </row>
    <row r="65" spans="1:23" ht="47.25" customHeight="1">
      <c r="A65" s="123"/>
      <c r="B65" s="127" t="s">
        <v>67</v>
      </c>
      <c r="C65" s="128"/>
      <c r="D65" s="128"/>
      <c r="E65" s="128"/>
      <c r="F65" s="128"/>
      <c r="G65" s="128"/>
      <c r="H65" s="108">
        <v>33828.192480401638</v>
      </c>
      <c r="I65" s="59"/>
      <c r="K65" s="77"/>
      <c r="M65" s="77"/>
      <c r="N65" s="77"/>
      <c r="O65" s="77"/>
      <c r="P65" s="77"/>
      <c r="Q65" s="77"/>
      <c r="R65" s="77"/>
    </row>
    <row r="66" spans="1:23" ht="15.65">
      <c r="A66" s="123" t="s">
        <v>68</v>
      </c>
      <c r="B66" s="79" t="s">
        <v>69</v>
      </c>
      <c r="C66" s="80"/>
      <c r="D66" s="80"/>
      <c r="E66" s="80"/>
      <c r="F66" s="80"/>
      <c r="G66" s="80"/>
      <c r="H66" s="108">
        <v>575</v>
      </c>
      <c r="I66" s="59"/>
      <c r="K66" s="77"/>
      <c r="M66" s="77"/>
      <c r="N66" s="77"/>
      <c r="O66" s="77"/>
      <c r="P66" s="77"/>
      <c r="Q66" s="77"/>
      <c r="R66" s="77"/>
    </row>
    <row r="67" spans="1:23" ht="15.65">
      <c r="A67" s="123" t="s">
        <v>70</v>
      </c>
      <c r="B67" s="129" t="s">
        <v>71</v>
      </c>
      <c r="C67" s="80"/>
      <c r="D67" s="80"/>
      <c r="E67" s="80"/>
      <c r="F67" s="80"/>
      <c r="G67" s="80"/>
      <c r="H67" s="108">
        <v>8966.3739722263945</v>
      </c>
      <c r="I67" s="59"/>
      <c r="K67" s="77"/>
      <c r="M67" s="77"/>
      <c r="N67" s="77"/>
      <c r="O67" s="77"/>
      <c r="P67" s="77"/>
      <c r="Q67" s="77"/>
      <c r="R67" s="77"/>
    </row>
    <row r="68" spans="1:23" ht="13.6">
      <c r="A68" s="123" t="s">
        <v>72</v>
      </c>
      <c r="B68" s="79" t="s">
        <v>73</v>
      </c>
      <c r="C68" s="80"/>
      <c r="D68" s="80"/>
      <c r="E68" s="80"/>
      <c r="F68" s="80"/>
      <c r="G68" s="80"/>
      <c r="H68" s="108">
        <v>43187.070520735841</v>
      </c>
      <c r="I68" s="130"/>
      <c r="J68" s="130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</row>
    <row r="69" spans="1:23" ht="13.6">
      <c r="A69" s="123" t="s">
        <v>74</v>
      </c>
      <c r="B69" s="79" t="s">
        <v>75</v>
      </c>
      <c r="C69" s="80"/>
      <c r="D69" s="80"/>
      <c r="E69" s="80"/>
      <c r="F69" s="80"/>
      <c r="G69" s="80"/>
      <c r="H69" s="108">
        <v>7400.2372801222327</v>
      </c>
      <c r="I69" s="130"/>
      <c r="J69" s="130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</row>
    <row r="70" spans="1:23" ht="15.65">
      <c r="A70" s="123" t="s">
        <v>76</v>
      </c>
      <c r="B70" s="133" t="s">
        <v>77</v>
      </c>
      <c r="C70" s="80"/>
      <c r="D70" s="80"/>
      <c r="E70" s="80"/>
      <c r="F70" s="80"/>
      <c r="G70" s="80"/>
      <c r="H70" s="108">
        <v>64702.617116602996</v>
      </c>
      <c r="I70" s="59"/>
      <c r="L70" s="134"/>
      <c r="M70" s="134"/>
      <c r="N70" s="134"/>
      <c r="O70" s="134"/>
      <c r="P70" s="134"/>
      <c r="Q70" s="134"/>
      <c r="R70" s="134"/>
    </row>
    <row r="71" spans="1:23" ht="15.65">
      <c r="A71" s="123" t="s">
        <v>78</v>
      </c>
      <c r="B71" s="79" t="s">
        <v>79</v>
      </c>
      <c r="C71" s="80"/>
      <c r="D71" s="80"/>
      <c r="E71" s="80"/>
      <c r="F71" s="80"/>
      <c r="G71" s="80"/>
      <c r="H71" s="108">
        <v>165202.98542203329</v>
      </c>
      <c r="I71" s="59"/>
      <c r="L71" s="134"/>
      <c r="M71" s="134"/>
      <c r="N71" s="134"/>
      <c r="O71" s="134"/>
      <c r="P71" s="134"/>
      <c r="Q71" s="134"/>
      <c r="R71" s="134"/>
    </row>
    <row r="72" spans="1:23" ht="15.65">
      <c r="A72" s="123" t="s">
        <v>80</v>
      </c>
      <c r="B72" s="79" t="s">
        <v>81</v>
      </c>
      <c r="C72" s="80"/>
      <c r="D72" s="80"/>
      <c r="E72" s="80"/>
      <c r="F72" s="80"/>
      <c r="G72" s="80"/>
      <c r="H72" s="108">
        <v>13111.137365040049</v>
      </c>
      <c r="I72" s="59"/>
      <c r="L72" s="134"/>
      <c r="M72" s="134"/>
      <c r="N72" s="134"/>
      <c r="O72" s="134"/>
      <c r="P72" s="134"/>
      <c r="Q72" s="134"/>
      <c r="R72" s="134"/>
    </row>
    <row r="73" spans="1:23" ht="15.65">
      <c r="A73" s="123" t="s">
        <v>82</v>
      </c>
      <c r="B73" s="79" t="s">
        <v>83</v>
      </c>
      <c r="C73" s="80"/>
      <c r="D73" s="80"/>
      <c r="E73" s="80"/>
      <c r="F73" s="80"/>
      <c r="G73" s="80"/>
      <c r="H73" s="108">
        <v>16353.174130139227</v>
      </c>
      <c r="I73" s="59"/>
      <c r="L73" s="134"/>
      <c r="M73" s="134"/>
      <c r="N73" s="134"/>
      <c r="O73" s="134"/>
      <c r="P73" s="134"/>
      <c r="Q73" s="134"/>
      <c r="R73" s="134"/>
    </row>
    <row r="74" spans="1:23" ht="15.65">
      <c r="A74" s="123" t="s">
        <v>84</v>
      </c>
      <c r="B74" s="79" t="s">
        <v>85</v>
      </c>
      <c r="C74" s="80"/>
      <c r="D74" s="80"/>
      <c r="E74" s="80"/>
      <c r="F74" s="80"/>
      <c r="G74" s="80"/>
      <c r="H74" s="108">
        <v>11771.180923833397</v>
      </c>
      <c r="I74" s="59"/>
      <c r="L74" s="134"/>
      <c r="M74" s="134"/>
      <c r="N74" s="134"/>
      <c r="O74" s="134"/>
      <c r="P74" s="134"/>
      <c r="Q74" s="134"/>
      <c r="R74" s="134"/>
    </row>
    <row r="75" spans="1:23" ht="15.65">
      <c r="A75" s="123" t="s">
        <v>86</v>
      </c>
      <c r="B75" s="79" t="s">
        <v>87</v>
      </c>
      <c r="C75" s="80"/>
      <c r="D75" s="80"/>
      <c r="E75" s="80"/>
      <c r="F75" s="80"/>
      <c r="G75" s="80"/>
      <c r="H75" s="108">
        <v>430596.85783851979</v>
      </c>
      <c r="I75" s="59"/>
      <c r="L75" s="134"/>
      <c r="M75" s="134"/>
      <c r="N75" s="134"/>
      <c r="O75" s="134"/>
      <c r="P75" s="134"/>
      <c r="Q75" s="134"/>
      <c r="R75" s="134"/>
    </row>
    <row r="76" spans="1:23" ht="15.65">
      <c r="A76" s="123" t="s">
        <v>88</v>
      </c>
      <c r="B76" s="79" t="s">
        <v>89</v>
      </c>
      <c r="C76" s="80"/>
      <c r="D76" s="80"/>
      <c r="E76" s="80"/>
      <c r="F76" s="80"/>
      <c r="G76" s="80"/>
      <c r="H76" s="108">
        <v>130214.25106723297</v>
      </c>
      <c r="I76" s="59"/>
      <c r="L76" s="134"/>
      <c r="M76" s="134"/>
      <c r="N76" s="134"/>
      <c r="O76" s="134"/>
      <c r="P76" s="134"/>
      <c r="Q76" s="134"/>
      <c r="R76" s="134"/>
    </row>
    <row r="77" spans="1:23" ht="15.65">
      <c r="A77" s="123" t="s">
        <v>90</v>
      </c>
      <c r="B77" s="79" t="s">
        <v>91</v>
      </c>
      <c r="C77" s="80"/>
      <c r="D77" s="80"/>
      <c r="E77" s="80"/>
      <c r="F77" s="80"/>
      <c r="G77" s="80"/>
      <c r="H77" s="108">
        <v>12204.049386920147</v>
      </c>
      <c r="I77" s="59"/>
      <c r="L77" s="134"/>
      <c r="M77" s="134"/>
      <c r="N77" s="134"/>
      <c r="O77" s="134"/>
      <c r="P77" s="134"/>
      <c r="Q77" s="134"/>
      <c r="R77" s="134"/>
    </row>
    <row r="78" spans="1:23" ht="15.65">
      <c r="A78" s="123" t="s">
        <v>92</v>
      </c>
      <c r="B78" s="79" t="s">
        <v>93</v>
      </c>
      <c r="C78" s="80"/>
      <c r="D78" s="80"/>
      <c r="E78" s="80"/>
      <c r="F78" s="80"/>
      <c r="G78" s="80"/>
      <c r="H78" s="108">
        <v>18323.293564273656</v>
      </c>
      <c r="I78" s="59"/>
    </row>
    <row r="79" spans="1:23">
      <c r="A79" s="135"/>
      <c r="B79" s="135"/>
      <c r="C79" s="135"/>
      <c r="D79" s="135"/>
      <c r="E79" s="135"/>
      <c r="F79" s="135"/>
      <c r="G79" s="135"/>
      <c r="H79" s="136"/>
      <c r="I79" s="130"/>
      <c r="J79" s="130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</row>
    <row r="80" spans="1:23" s="66" customFormat="1" ht="26.35" customHeight="1">
      <c r="A80" s="137" t="s">
        <v>94</v>
      </c>
      <c r="B80" s="137"/>
      <c r="C80" s="137"/>
      <c r="D80" s="137"/>
      <c r="E80" s="137"/>
      <c r="F80" s="137"/>
      <c r="G80" s="137"/>
      <c r="H80" s="137"/>
      <c r="I80" s="138"/>
      <c r="J80" s="138"/>
      <c r="K80" s="139"/>
    </row>
    <row r="81" spans="1:15" s="66" customFormat="1">
      <c r="A81" s="140"/>
      <c r="B81" s="141"/>
      <c r="C81" s="141"/>
      <c r="D81" s="141"/>
      <c r="E81" s="141"/>
      <c r="F81" s="141"/>
      <c r="G81" s="141"/>
      <c r="H81" s="141"/>
      <c r="I81" s="142"/>
      <c r="J81" s="142"/>
    </row>
    <row r="82" spans="1:15" s="66" customFormat="1" ht="15.65">
      <c r="A82" s="64" t="s">
        <v>95</v>
      </c>
      <c r="B82" s="64"/>
      <c r="C82" s="64"/>
      <c r="D82" s="64"/>
      <c r="E82" s="64"/>
      <c r="F82" s="64"/>
      <c r="G82" s="64"/>
      <c r="I82" s="140"/>
    </row>
    <row r="83" spans="1:15" s="66" customFormat="1" ht="15.65">
      <c r="A83" s="122"/>
      <c r="B83" s="122"/>
      <c r="C83" s="122"/>
      <c r="D83" s="122"/>
      <c r="E83" s="65"/>
      <c r="F83" s="139"/>
      <c r="G83" s="143" t="s">
        <v>96</v>
      </c>
      <c r="H83" s="142"/>
      <c r="I83" s="142"/>
    </row>
    <row r="84" spans="1:15" s="149" customFormat="1" ht="41.95" customHeight="1">
      <c r="A84" s="144" t="s">
        <v>97</v>
      </c>
      <c r="B84" s="144" t="s">
        <v>98</v>
      </c>
      <c r="C84" s="145" t="s">
        <v>99</v>
      </c>
      <c r="D84" s="146" t="s">
        <v>100</v>
      </c>
      <c r="E84" s="147" t="s">
        <v>101</v>
      </c>
      <c r="F84" s="146" t="s">
        <v>102</v>
      </c>
      <c r="G84" s="148" t="s">
        <v>103</v>
      </c>
      <c r="J84" s="150"/>
    </row>
    <row r="85" spans="1:15" s="149" customFormat="1" ht="14.3">
      <c r="A85" s="151">
        <v>1539.6</v>
      </c>
      <c r="B85" s="152">
        <v>6480</v>
      </c>
      <c r="C85" s="151">
        <v>6000</v>
      </c>
      <c r="D85" s="153">
        <v>6000</v>
      </c>
      <c r="E85" s="153">
        <v>2880</v>
      </c>
      <c r="F85" s="153">
        <v>3000</v>
      </c>
      <c r="G85" s="154">
        <f>SUM(A85:F85)</f>
        <v>25899.599999999999</v>
      </c>
      <c r="H85" s="150"/>
      <c r="I85" s="150"/>
      <c r="J85" s="150"/>
    </row>
    <row r="86" spans="1:15" s="66" customFormat="1" ht="15.65">
      <c r="A86" s="155"/>
      <c r="B86" s="155"/>
      <c r="C86" s="156"/>
      <c r="D86" s="156"/>
      <c r="E86" s="156"/>
      <c r="F86" s="156"/>
      <c r="G86" s="139"/>
      <c r="H86" s="142"/>
      <c r="I86" s="142"/>
      <c r="J86" s="142"/>
    </row>
    <row r="87" spans="1:15" s="66" customFormat="1" ht="91.55" customHeight="1">
      <c r="A87" s="157" t="s">
        <v>104</v>
      </c>
      <c r="B87" s="157"/>
      <c r="C87" s="157"/>
      <c r="D87" s="157"/>
      <c r="E87" s="157"/>
      <c r="F87" s="157"/>
      <c r="G87" s="157"/>
      <c r="H87" s="157"/>
      <c r="I87" s="158"/>
      <c r="J87" s="158"/>
      <c r="K87" s="158"/>
      <c r="L87" s="158"/>
    </row>
    <row r="88" spans="1:15" ht="62.35" customHeight="1">
      <c r="A88" s="159" t="s">
        <v>105</v>
      </c>
      <c r="B88" s="159"/>
      <c r="C88" s="159"/>
      <c r="D88" s="159"/>
      <c r="E88" s="159"/>
      <c r="F88" s="159"/>
      <c r="G88" s="159"/>
      <c r="H88" s="159"/>
      <c r="I88" s="160"/>
      <c r="J88" s="160"/>
      <c r="K88" s="160"/>
      <c r="L88" s="160"/>
      <c r="M88" s="160"/>
      <c r="N88" s="160"/>
      <c r="O88" s="160"/>
    </row>
    <row r="89" spans="1:15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</row>
    <row r="90" spans="1:15" ht="14.3">
      <c r="A90" s="162" t="s">
        <v>106</v>
      </c>
      <c r="B90" s="162"/>
      <c r="C90" s="162"/>
      <c r="D90" s="162"/>
      <c r="E90" s="162"/>
      <c r="F90" s="162"/>
      <c r="G90" s="162"/>
      <c r="H90" s="162"/>
      <c r="I90" s="163"/>
      <c r="J90" s="164"/>
      <c r="K90" s="164"/>
      <c r="L90" s="164"/>
      <c r="M90" s="164"/>
      <c r="N90" s="164"/>
      <c r="O90" s="164"/>
    </row>
    <row r="91" spans="1:15" ht="14.3">
      <c r="A91" s="162" t="s">
        <v>107</v>
      </c>
      <c r="B91" s="162"/>
      <c r="C91" s="162"/>
      <c r="D91" s="162"/>
      <c r="E91" s="162"/>
      <c r="F91" s="162"/>
      <c r="G91" s="162"/>
      <c r="H91" s="162"/>
      <c r="I91" s="163"/>
      <c r="J91" s="164"/>
      <c r="K91" s="164"/>
      <c r="L91" s="164"/>
      <c r="M91" s="164"/>
      <c r="N91" s="164"/>
      <c r="O91" s="164"/>
    </row>
    <row r="92" spans="1:15" ht="13.6">
      <c r="A92" s="165" t="s">
        <v>108</v>
      </c>
      <c r="B92" s="165"/>
      <c r="C92" s="165"/>
      <c r="D92" s="165"/>
      <c r="E92" s="165"/>
      <c r="F92" s="165"/>
      <c r="G92" s="165"/>
      <c r="H92" s="165"/>
      <c r="I92" s="166"/>
      <c r="J92" s="166"/>
      <c r="K92" s="166"/>
      <c r="L92" s="166"/>
      <c r="M92" s="166"/>
      <c r="N92" s="166"/>
      <c r="O92" s="166"/>
    </row>
    <row r="93" spans="1:15" ht="14.3">
      <c r="A93" s="167" t="s">
        <v>109</v>
      </c>
      <c r="B93" s="167"/>
      <c r="C93" s="167"/>
      <c r="D93" s="167"/>
      <c r="E93" s="167"/>
      <c r="F93" s="167"/>
      <c r="G93" s="167"/>
      <c r="H93" s="167"/>
      <c r="I93" s="168"/>
      <c r="J93" s="169"/>
      <c r="K93" s="169"/>
      <c r="L93" s="169"/>
      <c r="M93" s="169"/>
      <c r="N93" s="169"/>
      <c r="O93" s="169"/>
    </row>
    <row r="94" spans="1:15" ht="14.3">
      <c r="A94" s="170" t="s">
        <v>110</v>
      </c>
      <c r="B94" s="170"/>
      <c r="C94" s="170"/>
      <c r="D94" s="170"/>
      <c r="E94" s="170"/>
      <c r="F94" s="170"/>
      <c r="G94" s="170"/>
      <c r="H94" s="170"/>
      <c r="I94" s="171"/>
      <c r="J94" s="172"/>
      <c r="K94" s="172"/>
      <c r="L94" s="172"/>
      <c r="M94" s="172"/>
      <c r="N94" s="172"/>
      <c r="O94" s="172"/>
    </row>
  </sheetData>
  <mergeCells count="59">
    <mergeCell ref="A94:H94"/>
    <mergeCell ref="A87:H87"/>
    <mergeCell ref="A88:H88"/>
    <mergeCell ref="A90:H90"/>
    <mergeCell ref="A91:H91"/>
    <mergeCell ref="A92:H92"/>
    <mergeCell ref="A93:H93"/>
    <mergeCell ref="L76:R76"/>
    <mergeCell ref="L77:R77"/>
    <mergeCell ref="L79:W79"/>
    <mergeCell ref="A80:H80"/>
    <mergeCell ref="B81:H81"/>
    <mergeCell ref="A82:G82"/>
    <mergeCell ref="L70:R70"/>
    <mergeCell ref="L71:R71"/>
    <mergeCell ref="L72:R72"/>
    <mergeCell ref="L73:R73"/>
    <mergeCell ref="L74:R74"/>
    <mergeCell ref="L75:R75"/>
    <mergeCell ref="A55:H55"/>
    <mergeCell ref="A57:H57"/>
    <mergeCell ref="A59:G59"/>
    <mergeCell ref="B60:G60"/>
    <mergeCell ref="B65:G65"/>
    <mergeCell ref="K68:V68"/>
    <mergeCell ref="A43:H43"/>
    <mergeCell ref="A45:H45"/>
    <mergeCell ref="A47:B47"/>
    <mergeCell ref="C47:G47"/>
    <mergeCell ref="A48:B52"/>
    <mergeCell ref="C48:G48"/>
    <mergeCell ref="C49:G49"/>
    <mergeCell ref="C50:G50"/>
    <mergeCell ref="C51:G51"/>
    <mergeCell ref="C52:G52"/>
    <mergeCell ref="C34:D34"/>
    <mergeCell ref="E34:F34"/>
    <mergeCell ref="A35:B35"/>
    <mergeCell ref="C35:G35"/>
    <mergeCell ref="A36:B41"/>
    <mergeCell ref="C39:G39"/>
    <mergeCell ref="H21:H23"/>
    <mergeCell ref="D24:E24"/>
    <mergeCell ref="A26:H26"/>
    <mergeCell ref="A28:H28"/>
    <mergeCell ref="A30:H30"/>
    <mergeCell ref="A33:H33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2"/>
  <headerFooter alignWithMargins="0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Мира 16</vt:lpstr>
      <vt:lpstr>'Мира 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2020-04-07T10:14:46Z</dcterms:created>
  <dcterms:modified xsi:type="dcterms:W3CDTF">2020-04-07T10:19:45Z</dcterms:modified>
</cp:coreProperties>
</file>