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35" yWindow="109" windowWidth="25295" windowHeight="11112"/>
  </bookViews>
  <sheets>
    <sheet name="Садовая 7а" sheetId="1" r:id="rId1"/>
  </sheets>
  <definedNames>
    <definedName name="_xlnm.Print_Area" localSheetId="0">'Садовая 7а'!$A$1:$H$96</definedName>
  </definedNames>
  <calcPr calcId="124519"/>
</workbook>
</file>

<file path=xl/calcChain.xml><?xml version="1.0" encoding="utf-8"?>
<calcChain xmlns="http://schemas.openxmlformats.org/spreadsheetml/2006/main">
  <c r="F87" i="1"/>
  <c r="I64"/>
  <c r="H61"/>
  <c r="G24" s="1"/>
  <c r="H24" s="1"/>
  <c r="H53"/>
  <c r="H51"/>
  <c r="H50"/>
  <c r="H49"/>
  <c r="H42"/>
  <c r="H41"/>
  <c r="H38"/>
  <c r="H37"/>
  <c r="H39" s="1"/>
  <c r="H36"/>
  <c r="F24"/>
</calcChain>
</file>

<file path=xl/sharedStrings.xml><?xml version="1.0" encoding="utf-8"?>
<sst xmlns="http://schemas.openxmlformats.org/spreadsheetml/2006/main" count="117" uniqueCount="112">
  <si>
    <t>Отчет ООО "Благоустроенный город"</t>
  </si>
  <si>
    <t xml:space="preserve"> об исполнении договора управления жилым домом №7А по ул.Садовая</t>
  </si>
  <si>
    <t xml:space="preserve">за период: 2019 г. </t>
  </si>
  <si>
    <t xml:space="preserve">Адрес дома - Садовая 7а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</si>
  <si>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</si>
  <si>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</si>
  <si>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-6558,20 кв. м</t>
  </si>
  <si>
    <t>Общая площадь квартир -4910,44 кв.м.</t>
  </si>
  <si>
    <t>Количество этажей - 9</t>
  </si>
  <si>
    <t>в т.ч:</t>
  </si>
  <si>
    <t>Количество подъездов - 1</t>
  </si>
  <si>
    <t>Количество квартир - 143</t>
  </si>
  <si>
    <t xml:space="preserve"> - содержание </t>
  </si>
  <si>
    <t>10,99 руб/м²</t>
  </si>
  <si>
    <t>Площадь подъезда - 957,6 кв. м</t>
  </si>
  <si>
    <t xml:space="preserve"> - текущий ремонт </t>
  </si>
  <si>
    <t>1,67 руб/м²</t>
  </si>
  <si>
    <t>Площадь подвала - 873 кв. м</t>
  </si>
  <si>
    <t xml:space="preserve"> - содержание лифтов </t>
  </si>
  <si>
    <t>2,91 руб/м²</t>
  </si>
  <si>
    <t>Площадь кровли - 910 кв. м</t>
  </si>
  <si>
    <t>Площадь газона - 170 кв. м</t>
  </si>
  <si>
    <t>В таблице №1 приведено движение денежных средств по статье содержание и текущий ремонт  по лицевому счету дома №7А по ул.Садовая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</si>
  <si>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</si>
  <si>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</si>
  <si>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</si>
  <si>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</si>
  <si>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</si>
  <si>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</si>
  <si>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</si>
  <si>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</si>
  <si>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116006,84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</si>
  <si>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</si>
  <si>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</si>
  <si>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</si>
  <si>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</si>
  <si>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</si>
  <si>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</si>
  <si>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</si>
  <si>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</si>
  <si>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</si>
  <si>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ул.Садовая д.7А</t>
  </si>
  <si>
    <t>Ремонт кровли</t>
  </si>
  <si>
    <t>Замена  светильников, автоматических выключателей, кабель</t>
  </si>
  <si>
    <t>Смена вентилей,внутр.трубопроводов</t>
  </si>
  <si>
    <t>Перечень выполненных работ по программе энергосбержения</t>
  </si>
  <si>
    <t>Смена вентилей,внутр.трубопроводов (материалы)</t>
  </si>
  <si>
    <t>Ремонт кровли (материалы)</t>
  </si>
  <si>
    <t>В ходе плановых осмотров, а также на основании обращений собственников помещений жилого дома №7А по ул.Садовая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</si>
  <si>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</si>
  <si>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</si>
  <si>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(эл.лампы)</t>
  </si>
  <si>
    <t>Окраска мусорных контейнеров,скамеек,дверей,малые формы</t>
  </si>
  <si>
    <t>Общестроительные работы (замки)</t>
  </si>
  <si>
    <t>Окраска мусорных контейнеров,скамеек,дверей,малые формы (материалы)</t>
  </si>
  <si>
    <t>Промывка системы отопления и водоотведение</t>
  </si>
  <si>
    <t>Нормативная численность обслуживающего персонала  - 2,0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</si>
  <si>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</si>
  <si>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</si>
  <si>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</si>
  <si>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</si>
  <si>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</si>
  <si>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</si>
  <si>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</si>
  <si>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</si>
  <si>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</si>
  <si>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 xml:space="preserve">ремонт электрооборудования </t>
  </si>
  <si>
    <t>ремонт сантехнического оборудования</t>
  </si>
  <si>
    <t>ремонт общестроительный, ремонт кровли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</si>
  <si>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</si>
  <si>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</si>
  <si>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</si>
  <si>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</si>
  <si>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</si>
  <si>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</si>
  <si>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</si>
  <si>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</si>
  <si>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</si>
  <si>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</si>
  <si>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</si>
  <si>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</si>
  <si>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</si>
  <si>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</si>
  <si>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</si>
  <si>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</si>
  <si>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производственных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</si>
  <si>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</si>
  <si>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</si>
  <si>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</si>
  <si>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</si>
  <si>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</si>
  <si>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</si>
  <si>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</si>
  <si>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</si>
  <si>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</si>
  <si>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</si>
  <si>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Доходы полученные от размещения рекламы и предоставления места под аренду в многоквартирном доме №7А по ул.Садовая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</si>
  <si>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</si>
  <si>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</si>
  <si>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</si>
  <si>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</si>
  <si>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Ростелеком </t>
  </si>
  <si>
    <t>Нэт Бай Нэт Холдинг</t>
  </si>
  <si>
    <t>Вымпел-Коммуникации</t>
  </si>
  <si>
    <t>Итого: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</si>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</sst>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4">
    <font>
      <sz val="10"/>
      <name val="Arial Cyr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28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7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2" borderId="0" xfId="0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4" fillId="2" borderId="0" xfId="1" applyFont="1" applyFill="1" applyAlignment="1">
      <alignment wrapText="1"/>
    </xf>
    <xf numFmtId="0" fontId="5" fillId="2" borderId="0" xfId="1" applyFont="1" applyFill="1" applyAlignment="1"/>
    <xf numFmtId="0" fontId="5" fillId="2" borderId="0" xfId="1" applyFont="1" applyFill="1" applyAlignment="1">
      <alignment horizontal="justify" wrapText="1"/>
    </xf>
    <xf numFmtId="0" fontId="5" fillId="2" borderId="0" xfId="1" applyFont="1" applyFill="1" applyAlignment="1">
      <alignment wrapText="1"/>
    </xf>
    <xf numFmtId="0" fontId="7" fillId="2" borderId="0" xfId="0" applyFont="1" applyFill="1"/>
    <xf numFmtId="0" fontId="5" fillId="2" borderId="0" xfId="1" applyFont="1" applyFill="1" applyAlignment="1">
      <alignment horizontal="left" wrapText="1"/>
    </xf>
    <xf numFmtId="0" fontId="8" fillId="2" borderId="0" xfId="1" applyFont="1" applyFill="1" applyAlignment="1"/>
    <xf numFmtId="0" fontId="9" fillId="2" borderId="0" xfId="1" applyFont="1" applyFill="1" applyAlignment="1"/>
    <xf numFmtId="0" fontId="8" fillId="2" borderId="0" xfId="1" applyFont="1" applyFill="1">
      <alignment horizontal="left"/>
    </xf>
    <xf numFmtId="0" fontId="5" fillId="2" borderId="0" xfId="1" applyFont="1" applyFill="1" applyAlignment="1">
      <alignment horizontal="left" wrapText="1"/>
    </xf>
    <xf numFmtId="0" fontId="10" fillId="2" borderId="0" xfId="0" applyFont="1" applyFill="1"/>
    <xf numFmtId="0" fontId="11" fillId="2" borderId="0" xfId="1" applyFont="1" applyFill="1">
      <alignment horizontal="left"/>
    </xf>
    <xf numFmtId="0" fontId="12" fillId="3" borderId="0" xfId="1" applyFont="1" applyFill="1" applyAlignment="1">
      <alignment horizontal="center"/>
    </xf>
    <xf numFmtId="0" fontId="11" fillId="2" borderId="0" xfId="1" applyFont="1" applyFill="1" applyAlignment="1"/>
    <xf numFmtId="0" fontId="13" fillId="3" borderId="0" xfId="1" applyFont="1" applyFill="1">
      <alignment horizontal="left"/>
    </xf>
    <xf numFmtId="0" fontId="13" fillId="3" borderId="0" xfId="1" applyFont="1" applyFill="1">
      <alignment horizontal="left"/>
    </xf>
    <xf numFmtId="0" fontId="14" fillId="3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0" applyFont="1" applyFill="1"/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0" fillId="0" borderId="7" xfId="0" applyBorder="1"/>
    <xf numFmtId="0" fontId="18" fillId="3" borderId="6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0" fillId="0" borderId="11" xfId="0" applyBorder="1"/>
    <xf numFmtId="0" fontId="18" fillId="3" borderId="9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2" fontId="19" fillId="3" borderId="13" xfId="1" applyNumberFormat="1" applyFont="1" applyFill="1" applyBorder="1" applyAlignment="1">
      <alignment vertical="center"/>
    </xf>
    <xf numFmtId="2" fontId="19" fillId="3" borderId="14" xfId="1" applyNumberFormat="1" applyFont="1" applyFill="1" applyBorder="1" applyAlignment="1">
      <alignment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5" xfId="1" applyNumberFormat="1" applyFont="1" applyFill="1" applyBorder="1" applyAlignment="1">
      <alignment horizontal="center" vertical="center"/>
    </xf>
    <xf numFmtId="2" fontId="20" fillId="3" borderId="13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/>
    <xf numFmtId="2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19" fillId="3" borderId="0" xfId="1" applyNumberFormat="1" applyFont="1" applyFill="1" applyBorder="1" applyAlignment="1">
      <alignment horizontal="center" vertical="center"/>
    </xf>
    <xf numFmtId="2" fontId="20" fillId="3" borderId="0" xfId="0" applyNumberFormat="1" applyFont="1" applyFill="1" applyBorder="1" applyAlignment="1">
      <alignment horizontal="center" vertical="center"/>
    </xf>
    <xf numFmtId="0" fontId="12" fillId="3" borderId="0" xfId="1" applyFont="1" applyFill="1" applyAlignment="1">
      <alignment horizontal="left" wrapText="1"/>
    </xf>
    <xf numFmtId="0" fontId="22" fillId="2" borderId="0" xfId="1" applyFont="1" applyFill="1">
      <alignment horizontal="left"/>
    </xf>
    <xf numFmtId="0" fontId="22" fillId="2" borderId="0" xfId="1" applyFont="1" applyFill="1" applyBorder="1">
      <alignment horizontal="left"/>
    </xf>
    <xf numFmtId="0" fontId="5" fillId="2" borderId="0" xfId="1" applyFont="1" applyFill="1" applyAlignment="1">
      <alignment horizontal="left"/>
    </xf>
    <xf numFmtId="0" fontId="5" fillId="2" borderId="0" xfId="1" applyFont="1" applyFill="1">
      <alignment horizontal="left"/>
    </xf>
    <xf numFmtId="0" fontId="22" fillId="2" borderId="0" xfId="1" applyFont="1" applyFill="1" applyAlignment="1">
      <alignment horizontal="left"/>
    </xf>
    <xf numFmtId="0" fontId="11" fillId="2" borderId="0" xfId="1" applyFont="1" applyFill="1" applyBorder="1" applyAlignment="1">
      <alignment horizontal="center"/>
    </xf>
    <xf numFmtId="0" fontId="11" fillId="2" borderId="0" xfId="1" applyFont="1" applyFill="1" applyBorder="1" applyAlignment="1"/>
    <xf numFmtId="0" fontId="3" fillId="2" borderId="0" xfId="0" applyFont="1" applyFill="1" applyBorder="1"/>
    <xf numFmtId="0" fontId="23" fillId="2" borderId="0" xfId="1" applyFont="1" applyFill="1" applyBorder="1">
      <alignment horizontal="lef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>
      <alignment horizontal="left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24" fillId="2" borderId="0" xfId="1" applyFont="1" applyFill="1" applyAlignment="1"/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/>
    <xf numFmtId="0" fontId="5" fillId="2" borderId="14" xfId="1" applyFont="1" applyFill="1" applyBorder="1" applyAlignment="1"/>
    <xf numFmtId="1" fontId="5" fillId="2" borderId="5" xfId="1" applyNumberFormat="1" applyFont="1" applyFill="1" applyBorder="1" applyAlignment="1">
      <alignment horizontal="right"/>
    </xf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/>
    <xf numFmtId="0" fontId="6" fillId="2" borderId="14" xfId="1" applyFont="1" applyFill="1" applyBorder="1" applyAlignment="1"/>
    <xf numFmtId="1" fontId="6" fillId="2" borderId="5" xfId="1" applyNumberFormat="1" applyFont="1" applyFill="1" applyBorder="1" applyAlignment="1">
      <alignment horizontal="right"/>
    </xf>
    <xf numFmtId="0" fontId="6" fillId="2" borderId="15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14" fontId="6" fillId="2" borderId="14" xfId="1" applyNumberFormat="1" applyFont="1" applyFill="1" applyBorder="1" applyAlignment="1"/>
    <xf numFmtId="14" fontId="6" fillId="2" borderId="15" xfId="1" applyNumberFormat="1" applyFont="1" applyFill="1" applyBorder="1" applyAlignment="1"/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1" fillId="2" borderId="0" xfId="1" applyFont="1" applyFill="1" applyAlignment="1">
      <alignment horizontal="center" wrapText="1"/>
    </xf>
    <xf numFmtId="0" fontId="11" fillId="2" borderId="0" xfId="1" applyFont="1" applyFill="1" applyAlignment="1">
      <alignment wrapText="1"/>
    </xf>
    <xf numFmtId="0" fontId="22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0" fontId="5" fillId="2" borderId="13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0" fontId="5" fillId="2" borderId="13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1" fontId="5" fillId="2" borderId="5" xfId="1" applyNumberFormat="1" applyFont="1" applyFill="1" applyBorder="1" applyAlignment="1"/>
    <xf numFmtId="0" fontId="25" fillId="2" borderId="0" xfId="1" applyFont="1" applyFill="1" applyAlignment="1">
      <alignment horizontal="left" wrapText="1"/>
    </xf>
    <xf numFmtId="0" fontId="25" fillId="2" borderId="0" xfId="1" applyFont="1" applyFill="1" applyAlignment="1">
      <alignment wrapText="1"/>
    </xf>
    <xf numFmtId="0" fontId="11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22" fillId="2" borderId="10" xfId="1" applyFont="1" applyFill="1" applyBorder="1" applyAlignment="1">
      <alignment horizontal="left"/>
    </xf>
    <xf numFmtId="0" fontId="22" fillId="2" borderId="12" xfId="1" applyFont="1" applyFill="1" applyBorder="1" applyAlignment="1">
      <alignment horizontal="left"/>
    </xf>
    <xf numFmtId="1" fontId="11" fillId="2" borderId="5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/>
    <xf numFmtId="0" fontId="5" fillId="2" borderId="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1" fontId="6" fillId="2" borderId="5" xfId="1" applyNumberFormat="1" applyFont="1" applyFill="1" applyBorder="1" applyAlignment="1"/>
    <xf numFmtId="1" fontId="5" fillId="2" borderId="0" xfId="1" applyNumberFormat="1" applyFont="1" applyFill="1" applyBorder="1" applyAlignment="1"/>
    <xf numFmtId="1" fontId="22" fillId="2" borderId="0" xfId="1" applyNumberFormat="1" applyFont="1" applyFill="1">
      <alignment horizontal="left"/>
    </xf>
    <xf numFmtId="0" fontId="26" fillId="2" borderId="13" xfId="1" applyNumberFormat="1" applyFont="1" applyFill="1" applyBorder="1" applyAlignment="1">
      <alignment horizontal="left" wrapText="1"/>
    </xf>
    <xf numFmtId="0" fontId="26" fillId="2" borderId="14" xfId="1" applyNumberFormat="1" applyFont="1" applyFill="1" applyBorder="1" applyAlignment="1">
      <alignment horizontal="left" wrapText="1"/>
    </xf>
    <xf numFmtId="1" fontId="26" fillId="2" borderId="0" xfId="1" applyNumberFormat="1" applyFont="1" applyFill="1" applyBorder="1" applyAlignment="1"/>
    <xf numFmtId="0" fontId="24" fillId="2" borderId="0" xfId="1" applyFont="1" applyFill="1">
      <alignment horizontal="left"/>
    </xf>
    <xf numFmtId="0" fontId="24" fillId="2" borderId="0" xfId="1" applyFont="1" applyFill="1">
      <alignment horizontal="left"/>
    </xf>
    <xf numFmtId="0" fontId="19" fillId="3" borderId="13" xfId="1" applyFont="1" applyFill="1" applyBorder="1" applyAlignment="1"/>
    <xf numFmtId="0" fontId="24" fillId="2" borderId="0" xfId="1" applyFont="1" applyFill="1" applyAlignment="1">
      <alignment horizontal="left"/>
    </xf>
    <xf numFmtId="0" fontId="26" fillId="2" borderId="0" xfId="1" applyFont="1" applyFill="1">
      <alignment horizontal="left"/>
    </xf>
    <xf numFmtId="0" fontId="23" fillId="2" borderId="0" xfId="1" applyFont="1" applyFill="1">
      <alignment horizontal="left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wrapText="1"/>
    </xf>
    <xf numFmtId="0" fontId="22" fillId="2" borderId="0" xfId="1" applyFont="1" applyFill="1" applyBorder="1" applyAlignment="1"/>
    <xf numFmtId="0" fontId="26" fillId="2" borderId="0" xfId="1" applyFont="1" applyFill="1" applyBorder="1">
      <alignment horizontal="left"/>
    </xf>
    <xf numFmtId="0" fontId="23" fillId="2" borderId="0" xfId="1" applyFont="1" applyFill="1" applyBorder="1" applyAlignment="1">
      <alignment horizontal="left"/>
    </xf>
    <xf numFmtId="0" fontId="26" fillId="2" borderId="0" xfId="1" applyFont="1" applyFill="1" applyBorder="1" applyAlignment="1"/>
    <xf numFmtId="0" fontId="15" fillId="2" borderId="0" xfId="1" applyFont="1" applyFill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7" fillId="2" borderId="0" xfId="0" applyFont="1" applyFill="1" applyBorder="1"/>
    <xf numFmtId="0" fontId="5" fillId="2" borderId="0" xfId="1" applyFont="1" applyFill="1" applyBorder="1" applyAlignment="1"/>
    <xf numFmtId="2" fontId="7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 vertical="center" wrapText="1"/>
    </xf>
    <xf numFmtId="2" fontId="22" fillId="2" borderId="0" xfId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center" wrapText="1"/>
    </xf>
    <xf numFmtId="0" fontId="6" fillId="2" borderId="0" xfId="1" applyFont="1" applyFill="1" applyAlignment="1">
      <alignment wrapText="1"/>
    </xf>
    <xf numFmtId="0" fontId="27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/>
    <xf numFmtId="0" fontId="27" fillId="2" borderId="0" xfId="1" applyFont="1" applyFill="1" applyAlignment="1"/>
    <xf numFmtId="2" fontId="29" fillId="2" borderId="0" xfId="2" applyNumberFormat="1" applyFont="1" applyFill="1" applyAlignment="1" applyProtection="1">
      <alignment horizontal="center"/>
    </xf>
    <xf numFmtId="2" fontId="29" fillId="2" borderId="0" xfId="2" applyNumberFormat="1" applyFont="1" applyFill="1" applyAlignment="1" applyProtection="1"/>
    <xf numFmtId="0" fontId="30" fillId="2" borderId="0" xfId="0" applyFont="1" applyFill="1" applyAlignment="1">
      <alignment horizontal="center"/>
    </xf>
    <xf numFmtId="0" fontId="30" fillId="2" borderId="0" xfId="0" applyFont="1" applyFill="1" applyAlignment="1"/>
    <xf numFmtId="0" fontId="33" fillId="2" borderId="0" xfId="0" applyFont="1" applyFill="1" applyAlignment="1"/>
    <xf numFmtId="0" fontId="31" fillId="2" borderId="0" xfId="0" applyFont="1" applyFill="1" applyAlignment="1">
      <alignment horizontal="center"/>
    </xf>
    <xf numFmtId="0" fontId="31" fillId="2" borderId="0" xfId="0" applyFont="1" applyFill="1" applyAlignment="1"/>
    <xf numFmtId="0" fontId="32" fillId="2" borderId="0" xfId="0" applyFont="1" applyFill="1" applyAlignment="1"/>
  </cellXfs>
  <cellStyles count="4">
    <cellStyle name="Гиперссылка" xfId="2" builtinId="8"/>
    <cellStyle name="Обычный" xfId="0" builtinId="0"/>
    <cellStyle name="Обычный 2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96"/>
  <sheetViews>
    <sheetView tabSelected="1" view="pageBreakPreview" topLeftCell="A61" zoomScaleSheetLayoutView="100" workbookViewId="0">
      <selection activeCell="H63" sqref="H63:H80"/>
    </sheetView>
  </sheetViews>
  <sheetFormatPr defaultColWidth="9.125" defaultRowHeight="12.9"/>
  <cols>
    <col min="1" max="1" width="12.25" style="3" customWidth="1"/>
    <col min="2" max="2" width="11.875" style="3" customWidth="1"/>
    <col min="3" max="3" width="14" style="3" customWidth="1"/>
    <col min="4" max="4" width="12.375" style="3" customWidth="1"/>
    <col min="5" max="5" width="15.25" style="3" customWidth="1"/>
    <col min="6" max="6" width="15.375" style="3" customWidth="1"/>
    <col min="7" max="7" width="18" style="3" customWidth="1"/>
    <col min="8" max="8" width="17.75" style="3" customWidth="1"/>
    <col min="9" max="9" width="12.875" style="3" customWidth="1"/>
    <col min="10" max="10" width="3.625" style="3" customWidth="1"/>
    <col min="11" max="12" width="9.125" style="3"/>
    <col min="13" max="13" width="0.625" style="3" customWidth="1"/>
    <col min="14" max="15" width="9.125" style="3"/>
    <col min="16" max="16" width="1.375" style="3" customWidth="1"/>
    <col min="17" max="16384" width="9.125" style="3"/>
  </cols>
  <sheetData>
    <row r="1" spans="1:16" ht="18.35000000000000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.350000000000001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.350000000000001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8.35000000000000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3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3.6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6.35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3.6">
      <c r="A8" s="7" t="s">
        <v>7</v>
      </c>
      <c r="B8" s="7"/>
      <c r="C8" s="7"/>
      <c r="D8" s="7"/>
      <c r="E8" s="9"/>
      <c r="F8" s="9"/>
      <c r="G8" s="9"/>
      <c r="H8" s="9"/>
      <c r="I8" s="11"/>
      <c r="J8" s="11"/>
    </row>
    <row r="9" spans="1:16" s="10" customFormat="1" ht="13.6">
      <c r="A9" s="7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6" s="10" customFormat="1" ht="13.6">
      <c r="A10" s="7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6" s="10" customFormat="1" ht="13.6">
      <c r="A11" s="7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6" s="10" customFormat="1" ht="13.6">
      <c r="A12" s="7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6" s="10" customFormat="1" ht="13.6">
      <c r="A13" s="7" t="s">
        <v>17</v>
      </c>
      <c r="B13" s="7"/>
      <c r="C13" s="7"/>
      <c r="D13" s="7"/>
      <c r="E13" s="7" t="s">
        <v>18</v>
      </c>
      <c r="F13" s="7"/>
      <c r="G13" s="7" t="s">
        <v>19</v>
      </c>
      <c r="I13" s="7"/>
      <c r="J13" s="7"/>
    </row>
    <row r="14" spans="1:16" s="10" customFormat="1" ht="13.6">
      <c r="A14" s="7" t="s">
        <v>20</v>
      </c>
      <c r="B14" s="7"/>
      <c r="C14" s="7"/>
      <c r="D14" s="7"/>
      <c r="E14" s="7"/>
      <c r="F14" s="7"/>
      <c r="G14" s="7"/>
      <c r="I14" s="7"/>
      <c r="J14" s="7"/>
    </row>
    <row r="15" spans="1:16" s="10" customFormat="1" ht="13.6">
      <c r="A15" s="7" t="s">
        <v>21</v>
      </c>
      <c r="B15" s="7"/>
      <c r="C15" s="7"/>
      <c r="D15" s="7"/>
      <c r="E15" s="7"/>
      <c r="F15" s="7"/>
      <c r="G15" s="7"/>
      <c r="I15" s="7"/>
      <c r="J15" s="7"/>
    </row>
    <row r="16" spans="1:16" ht="18.350000000000001">
      <c r="A16" s="12"/>
      <c r="B16" s="12"/>
      <c r="C16" s="12"/>
      <c r="D16" s="12"/>
      <c r="E16" s="7"/>
      <c r="F16" s="7"/>
      <c r="G16" s="7"/>
      <c r="H16" s="7"/>
      <c r="I16" s="13"/>
      <c r="J16" s="13"/>
      <c r="K16" s="14"/>
      <c r="L16" s="14"/>
      <c r="M16" s="14"/>
      <c r="N16" s="14"/>
      <c r="O16" s="14"/>
      <c r="P16" s="14"/>
    </row>
    <row r="17" spans="1:16" ht="30.25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9"/>
      <c r="J17" s="9"/>
      <c r="K17" s="16"/>
      <c r="L17" s="16"/>
      <c r="M17" s="16"/>
      <c r="N17" s="16"/>
      <c r="O17" s="16"/>
      <c r="P17" s="16"/>
    </row>
    <row r="18" spans="1:16" ht="15.6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</row>
    <row r="19" spans="1:16" ht="15.65">
      <c r="A19" s="18" t="s">
        <v>23</v>
      </c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</row>
    <row r="20" spans="1:16" ht="15.65">
      <c r="A20" s="20"/>
      <c r="B20" s="21"/>
      <c r="C20" s="21"/>
      <c r="D20" s="21"/>
      <c r="E20" s="21"/>
      <c r="F20" s="21"/>
      <c r="G20" s="20"/>
      <c r="H20" s="22" t="s">
        <v>24</v>
      </c>
      <c r="I20" s="23"/>
      <c r="K20" s="16"/>
      <c r="M20" s="16"/>
      <c r="N20" s="16"/>
      <c r="O20" s="24"/>
    </row>
    <row r="21" spans="1:16" s="10" customFormat="1" ht="14.95" customHeight="1">
      <c r="A21" s="25" t="s">
        <v>25</v>
      </c>
      <c r="B21" s="26"/>
      <c r="C21" s="27" t="s">
        <v>26</v>
      </c>
      <c r="D21" s="28" t="s">
        <v>27</v>
      </c>
      <c r="E21" s="29"/>
      <c r="F21" s="27" t="s">
        <v>28</v>
      </c>
      <c r="G21" s="30" t="s">
        <v>29</v>
      </c>
      <c r="H21" s="30" t="s">
        <v>30</v>
      </c>
      <c r="I21" s="31"/>
    </row>
    <row r="22" spans="1:16" s="10" customFormat="1" ht="14.95" customHeight="1">
      <c r="A22" s="32"/>
      <c r="B22" s="33"/>
      <c r="C22" s="34"/>
      <c r="D22" s="35"/>
      <c r="E22" s="36"/>
      <c r="F22" s="37"/>
      <c r="G22" s="38"/>
      <c r="H22" s="38"/>
      <c r="I22" s="31"/>
    </row>
    <row r="23" spans="1:16" s="10" customFormat="1" ht="78.8" customHeight="1">
      <c r="A23" s="39"/>
      <c r="B23" s="40"/>
      <c r="C23" s="41"/>
      <c r="D23" s="42"/>
      <c r="E23" s="43"/>
      <c r="F23" s="44"/>
      <c r="G23" s="38"/>
      <c r="H23" s="38"/>
      <c r="I23" s="31"/>
    </row>
    <row r="24" spans="1:16" s="54" customFormat="1" ht="13.6">
      <c r="A24" s="45"/>
      <c r="B24" s="46">
        <v>909807.54</v>
      </c>
      <c r="C24" s="47">
        <v>925105.38</v>
      </c>
      <c r="D24" s="48">
        <v>25198.560000000001</v>
      </c>
      <c r="E24" s="49"/>
      <c r="F24" s="50">
        <f>C24-B24</f>
        <v>15297.839999999967</v>
      </c>
      <c r="G24" s="50">
        <f>H61</f>
        <v>874220.79267097719</v>
      </c>
      <c r="H24" s="51">
        <f>C24+D24-G24</f>
        <v>76083.147329022875</v>
      </c>
      <c r="I24" s="52"/>
      <c r="J24" s="53"/>
    </row>
    <row r="25" spans="1:16" s="54" customFormat="1" ht="13.6">
      <c r="A25" s="55"/>
      <c r="B25" s="55"/>
      <c r="C25" s="55"/>
      <c r="D25" s="55"/>
      <c r="E25" s="55"/>
      <c r="F25" s="56"/>
      <c r="G25" s="56"/>
      <c r="H25" s="56"/>
      <c r="I25" s="52"/>
      <c r="J25" s="53"/>
    </row>
    <row r="26" spans="1:16" s="54" customFormat="1" ht="25.85" customHeight="1">
      <c r="A26" s="57" t="s">
        <v>31</v>
      </c>
      <c r="B26" s="57"/>
      <c r="C26" s="57"/>
      <c r="D26" s="57"/>
      <c r="E26" s="57"/>
      <c r="F26" s="57"/>
      <c r="G26" s="57"/>
      <c r="H26" s="57"/>
      <c r="I26" s="52"/>
      <c r="J26" s="53"/>
    </row>
    <row r="27" spans="1:16" ht="15.65">
      <c r="A27" s="58"/>
      <c r="B27" s="58"/>
      <c r="C27" s="58"/>
      <c r="D27" s="58"/>
      <c r="E27" s="58"/>
      <c r="F27" s="58"/>
      <c r="G27" s="58"/>
      <c r="H27" s="58"/>
      <c r="I27" s="59"/>
      <c r="J27" s="58"/>
      <c r="K27" s="16"/>
      <c r="L27" s="16"/>
      <c r="M27" s="16"/>
      <c r="N27" s="16"/>
      <c r="O27" s="16"/>
      <c r="P27" s="16"/>
    </row>
    <row r="28" spans="1:16" ht="13.6">
      <c r="A28" s="60" t="s">
        <v>32</v>
      </c>
      <c r="B28" s="60"/>
      <c r="C28" s="60"/>
      <c r="D28" s="60"/>
      <c r="E28" s="60"/>
      <c r="F28" s="60"/>
      <c r="G28" s="60"/>
      <c r="H28" s="60"/>
      <c r="I28" s="7"/>
      <c r="J28" s="7"/>
      <c r="K28" s="10"/>
      <c r="L28" s="10"/>
      <c r="M28" s="10"/>
      <c r="N28" s="10"/>
      <c r="O28" s="10"/>
      <c r="P28" s="10"/>
    </row>
    <row r="29" spans="1:16" ht="13.6">
      <c r="A29" s="7" t="s">
        <v>33</v>
      </c>
      <c r="B29" s="7"/>
      <c r="C29" s="7"/>
      <c r="D29" s="7"/>
      <c r="E29" s="7"/>
      <c r="F29" s="7"/>
      <c r="G29" s="61"/>
      <c r="H29" s="61"/>
      <c r="I29" s="7"/>
      <c r="J29" s="10"/>
      <c r="K29" s="10"/>
      <c r="L29" s="10"/>
      <c r="M29" s="10"/>
      <c r="N29" s="10"/>
      <c r="O29" s="10"/>
    </row>
    <row r="30" spans="1:16" ht="14.95" customHeight="1">
      <c r="A30" s="15" t="s">
        <v>34</v>
      </c>
      <c r="B30" s="15"/>
      <c r="C30" s="15"/>
      <c r="D30" s="15"/>
      <c r="E30" s="15"/>
      <c r="F30" s="15"/>
      <c r="G30" s="15"/>
      <c r="H30" s="15"/>
      <c r="I30" s="9"/>
      <c r="J30" s="9"/>
      <c r="K30" s="9"/>
      <c r="L30" s="9"/>
      <c r="M30" s="9"/>
      <c r="N30" s="9"/>
      <c r="O30" s="9"/>
      <c r="P30" s="9"/>
    </row>
    <row r="31" spans="1:16" ht="13.6">
      <c r="A31" s="7" t="s">
        <v>35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.6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8" s="65" customFormat="1" ht="15.65">
      <c r="A33" s="63" t="s">
        <v>36</v>
      </c>
      <c r="B33" s="63"/>
      <c r="C33" s="63"/>
      <c r="D33" s="63"/>
      <c r="E33" s="63"/>
      <c r="F33" s="63"/>
      <c r="G33" s="63"/>
      <c r="H33" s="63"/>
      <c r="I33" s="64"/>
      <c r="J33" s="64"/>
    </row>
    <row r="34" spans="1:18" s="65" customFormat="1" ht="13.6">
      <c r="A34" s="66"/>
      <c r="B34" s="67"/>
      <c r="C34" s="68"/>
      <c r="D34" s="68"/>
      <c r="E34" s="69"/>
      <c r="F34" s="69"/>
      <c r="G34" s="67"/>
      <c r="H34" s="70" t="s">
        <v>37</v>
      </c>
      <c r="I34" s="70"/>
    </row>
    <row r="35" spans="1:18" s="65" customFormat="1" ht="15.65">
      <c r="A35" s="71" t="s">
        <v>38</v>
      </c>
      <c r="B35" s="72"/>
      <c r="C35" s="73" t="s">
        <v>39</v>
      </c>
      <c r="D35" s="74"/>
      <c r="E35" s="74"/>
      <c r="F35" s="74"/>
      <c r="G35" s="75"/>
      <c r="H35" s="76" t="s">
        <v>40</v>
      </c>
      <c r="L35" s="77"/>
      <c r="M35" s="77"/>
      <c r="N35" s="77"/>
      <c r="O35" s="77"/>
      <c r="P35" s="77"/>
      <c r="Q35" s="77"/>
      <c r="R35" s="77"/>
    </row>
    <row r="36" spans="1:18" s="65" customFormat="1" ht="14.95" customHeight="1">
      <c r="A36" s="78" t="s">
        <v>41</v>
      </c>
      <c r="B36" s="79"/>
      <c r="C36" s="80" t="s">
        <v>42</v>
      </c>
      <c r="D36" s="81"/>
      <c r="E36" s="81"/>
      <c r="F36" s="81"/>
      <c r="G36" s="81"/>
      <c r="H36" s="82">
        <f>15173</f>
        <v>15173</v>
      </c>
      <c r="L36" s="77"/>
      <c r="M36" s="77"/>
      <c r="N36" s="77"/>
      <c r="O36" s="77"/>
      <c r="P36" s="77"/>
      <c r="Q36" s="77"/>
      <c r="R36" s="77"/>
    </row>
    <row r="37" spans="1:18" s="65" customFormat="1" ht="14.95" customHeight="1">
      <c r="A37" s="83"/>
      <c r="B37" s="84"/>
      <c r="C37" s="80" t="s">
        <v>43</v>
      </c>
      <c r="D37" s="81"/>
      <c r="E37" s="81"/>
      <c r="F37" s="81"/>
      <c r="G37" s="81"/>
      <c r="H37" s="82">
        <f>3615+7184</f>
        <v>10799</v>
      </c>
      <c r="L37" s="77"/>
      <c r="M37" s="77"/>
      <c r="N37" s="77"/>
      <c r="O37" s="77"/>
      <c r="P37" s="77"/>
      <c r="Q37" s="77"/>
      <c r="R37" s="77"/>
    </row>
    <row r="38" spans="1:18" s="65" customFormat="1" ht="14.95" customHeight="1">
      <c r="A38" s="83"/>
      <c r="B38" s="84"/>
      <c r="C38" s="80" t="s">
        <v>44</v>
      </c>
      <c r="D38" s="81"/>
      <c r="E38" s="81"/>
      <c r="F38" s="81"/>
      <c r="G38" s="81"/>
      <c r="H38" s="82">
        <f>17940+11898+11636</f>
        <v>41474</v>
      </c>
      <c r="L38" s="77"/>
      <c r="M38" s="77"/>
      <c r="N38" s="77"/>
      <c r="O38" s="77"/>
      <c r="P38" s="77"/>
      <c r="Q38" s="77"/>
      <c r="R38" s="77"/>
    </row>
    <row r="39" spans="1:18" s="65" customFormat="1" ht="14.3">
      <c r="A39" s="83"/>
      <c r="B39" s="84"/>
      <c r="C39" s="85"/>
      <c r="D39" s="86"/>
      <c r="E39" s="86"/>
      <c r="F39" s="86"/>
      <c r="G39" s="86"/>
      <c r="H39" s="87">
        <f>SUM(H36:H38)</f>
        <v>67446</v>
      </c>
      <c r="L39" s="77"/>
      <c r="M39" s="77"/>
      <c r="N39" s="77"/>
      <c r="O39" s="77"/>
      <c r="P39" s="77"/>
      <c r="Q39" s="77"/>
      <c r="R39" s="77"/>
    </row>
    <row r="40" spans="1:18" s="65" customFormat="1" ht="14.3">
      <c r="A40" s="83"/>
      <c r="B40" s="84"/>
      <c r="C40" s="71" t="s">
        <v>45</v>
      </c>
      <c r="D40" s="72"/>
      <c r="E40" s="72"/>
      <c r="F40" s="72"/>
      <c r="G40" s="88"/>
      <c r="H40" s="87"/>
    </row>
    <row r="41" spans="1:18" s="65" customFormat="1" ht="14.95" customHeight="1">
      <c r="A41" s="83"/>
      <c r="B41" s="84"/>
      <c r="C41" s="80" t="s">
        <v>46</v>
      </c>
      <c r="D41" s="81"/>
      <c r="E41" s="81"/>
      <c r="F41" s="81"/>
      <c r="G41" s="81"/>
      <c r="H41" s="82">
        <f>16728</f>
        <v>16728</v>
      </c>
    </row>
    <row r="42" spans="1:18" s="65" customFormat="1" ht="14.3">
      <c r="A42" s="89"/>
      <c r="B42" s="90"/>
      <c r="C42" s="80" t="s">
        <v>47</v>
      </c>
      <c r="D42" s="91"/>
      <c r="E42" s="91"/>
      <c r="F42" s="91"/>
      <c r="G42" s="92"/>
      <c r="H42" s="82">
        <f>17614</f>
        <v>17614</v>
      </c>
    </row>
    <row r="43" spans="1:18">
      <c r="A43" s="93"/>
      <c r="B43" s="93"/>
      <c r="C43" s="93"/>
      <c r="D43" s="93"/>
      <c r="E43" s="94"/>
      <c r="F43" s="94"/>
      <c r="G43" s="94"/>
      <c r="H43" s="94"/>
      <c r="I43" s="94"/>
      <c r="J43" s="94"/>
    </row>
    <row r="44" spans="1:18" ht="42.8" customHeight="1">
      <c r="A44" s="15" t="s">
        <v>48</v>
      </c>
      <c r="B44" s="15"/>
      <c r="C44" s="15"/>
      <c r="D44" s="15"/>
      <c r="E44" s="15"/>
      <c r="F44" s="15"/>
      <c r="G44" s="15"/>
      <c r="H44" s="15"/>
      <c r="I44" s="9"/>
      <c r="J44" s="9"/>
    </row>
    <row r="45" spans="1:18">
      <c r="A45" s="93"/>
      <c r="B45" s="93"/>
      <c r="C45" s="93"/>
      <c r="D45" s="93"/>
      <c r="E45" s="94"/>
      <c r="F45" s="94"/>
      <c r="G45" s="94"/>
      <c r="H45" s="94"/>
      <c r="I45" s="94"/>
      <c r="J45" s="94"/>
    </row>
    <row r="46" spans="1:18" ht="32.950000000000003" customHeight="1">
      <c r="A46" s="95" t="s">
        <v>49</v>
      </c>
      <c r="B46" s="95"/>
      <c r="C46" s="95"/>
      <c r="D46" s="95"/>
      <c r="E46" s="95"/>
      <c r="F46" s="95"/>
      <c r="G46" s="95"/>
      <c r="H46" s="95"/>
      <c r="I46" s="96"/>
      <c r="J46" s="96"/>
      <c r="K46" s="19"/>
      <c r="L46" s="19"/>
      <c r="M46" s="19"/>
      <c r="N46" s="19"/>
      <c r="O46" s="19"/>
      <c r="P46" s="19"/>
    </row>
    <row r="47" spans="1:18" ht="15.65">
      <c r="A47" s="97"/>
      <c r="B47" s="97"/>
      <c r="C47" s="97"/>
      <c r="D47" s="97"/>
      <c r="E47" s="97"/>
      <c r="F47" s="97"/>
      <c r="G47" s="97"/>
      <c r="H47" s="98" t="s">
        <v>50</v>
      </c>
      <c r="J47" s="97"/>
      <c r="M47" s="97"/>
      <c r="N47" s="97"/>
      <c r="O47" s="97"/>
      <c r="P47" s="97"/>
    </row>
    <row r="48" spans="1:18" ht="15.65">
      <c r="A48" s="73" t="s">
        <v>38</v>
      </c>
      <c r="B48" s="75"/>
      <c r="C48" s="73" t="s">
        <v>39</v>
      </c>
      <c r="D48" s="74"/>
      <c r="E48" s="74"/>
      <c r="F48" s="74"/>
      <c r="G48" s="75"/>
      <c r="H48" s="76" t="s">
        <v>40</v>
      </c>
      <c r="I48" s="97"/>
      <c r="J48" s="97"/>
      <c r="K48" s="97"/>
      <c r="L48" s="97"/>
    </row>
    <row r="49" spans="1:18" ht="14.95" customHeight="1">
      <c r="A49" s="78" t="s">
        <v>41</v>
      </c>
      <c r="B49" s="79"/>
      <c r="C49" s="99" t="s">
        <v>51</v>
      </c>
      <c r="D49" s="100"/>
      <c r="E49" s="100"/>
      <c r="F49" s="100"/>
      <c r="G49" s="101"/>
      <c r="H49" s="82">
        <f>5257+2500+4254</f>
        <v>12011</v>
      </c>
      <c r="I49" s="97"/>
      <c r="J49" s="97"/>
      <c r="K49" s="97"/>
      <c r="L49" s="97"/>
    </row>
    <row r="50" spans="1:18" ht="14.95" customHeight="1">
      <c r="A50" s="83"/>
      <c r="B50" s="84"/>
      <c r="C50" s="102" t="s">
        <v>52</v>
      </c>
      <c r="D50" s="103"/>
      <c r="E50" s="103"/>
      <c r="F50" s="103"/>
      <c r="G50" s="104"/>
      <c r="H50" s="82">
        <f>399</f>
        <v>399</v>
      </c>
      <c r="I50" s="97"/>
      <c r="J50" s="97"/>
      <c r="K50" s="97"/>
      <c r="L50" s="97"/>
    </row>
    <row r="51" spans="1:18" ht="14.95" customHeight="1">
      <c r="A51" s="83"/>
      <c r="B51" s="84"/>
      <c r="C51" s="105" t="s">
        <v>53</v>
      </c>
      <c r="D51" s="106"/>
      <c r="E51" s="106"/>
      <c r="F51" s="106"/>
      <c r="G51" s="107"/>
      <c r="H51" s="82">
        <f>1149</f>
        <v>1149</v>
      </c>
      <c r="I51" s="97"/>
      <c r="J51" s="97"/>
      <c r="K51" s="97"/>
      <c r="L51" s="97"/>
    </row>
    <row r="52" spans="1:18" ht="15.65">
      <c r="A52" s="83"/>
      <c r="B52" s="84"/>
      <c r="C52" s="71" t="s">
        <v>45</v>
      </c>
      <c r="D52" s="72"/>
      <c r="E52" s="72"/>
      <c r="F52" s="72"/>
      <c r="G52" s="88"/>
      <c r="H52" s="82"/>
      <c r="I52" s="97"/>
      <c r="J52" s="97"/>
      <c r="K52" s="97"/>
      <c r="L52" s="97"/>
    </row>
    <row r="53" spans="1:18" ht="15.65">
      <c r="A53" s="83"/>
      <c r="B53" s="84"/>
      <c r="C53" s="102" t="s">
        <v>54</v>
      </c>
      <c r="D53" s="103"/>
      <c r="E53" s="103"/>
      <c r="F53" s="103"/>
      <c r="G53" s="104"/>
      <c r="H53" s="82">
        <f>195</f>
        <v>195</v>
      </c>
      <c r="I53" s="97"/>
      <c r="J53" s="97"/>
      <c r="K53" s="97"/>
      <c r="L53" s="97"/>
    </row>
    <row r="54" spans="1:18" ht="13.6">
      <c r="A54" s="89"/>
      <c r="B54" s="90"/>
      <c r="C54" s="102" t="s">
        <v>55</v>
      </c>
      <c r="D54" s="103"/>
      <c r="E54" s="103"/>
      <c r="F54" s="103"/>
      <c r="G54" s="104"/>
      <c r="H54" s="108">
        <v>5186</v>
      </c>
      <c r="I54" s="94"/>
      <c r="J54" s="94"/>
    </row>
    <row r="55" spans="1:18">
      <c r="A55" s="93"/>
      <c r="B55" s="93"/>
      <c r="C55" s="93"/>
      <c r="D55" s="93"/>
      <c r="E55" s="94"/>
      <c r="F55" s="94"/>
      <c r="G55" s="94"/>
      <c r="H55" s="94"/>
      <c r="I55" s="94"/>
      <c r="J55" s="94"/>
    </row>
    <row r="56" spans="1:18">
      <c r="A56" s="77" t="s">
        <v>56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1:18" ht="18" customHeight="1">
      <c r="A57" s="109" t="s">
        <v>57</v>
      </c>
      <c r="B57" s="109"/>
      <c r="C57" s="109"/>
      <c r="D57" s="109"/>
      <c r="E57" s="109"/>
      <c r="F57" s="109"/>
      <c r="G57" s="109"/>
      <c r="H57" s="109"/>
      <c r="I57" s="110"/>
      <c r="J57" s="110"/>
    </row>
    <row r="58" spans="1:18" ht="12.2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</row>
    <row r="59" spans="1:18" ht="15.65">
      <c r="A59" s="111" t="s">
        <v>58</v>
      </c>
      <c r="B59" s="111"/>
      <c r="C59" s="111"/>
      <c r="D59" s="111"/>
      <c r="E59" s="111"/>
      <c r="F59" s="111"/>
      <c r="G59" s="111"/>
      <c r="H59" s="111"/>
      <c r="I59" s="19"/>
      <c r="J59" s="19"/>
    </row>
    <row r="60" spans="1:18" ht="15.65">
      <c r="A60" s="112"/>
      <c r="B60" s="112"/>
      <c r="C60" s="112"/>
      <c r="D60" s="112"/>
      <c r="E60" s="112"/>
      <c r="F60" s="112"/>
      <c r="G60" s="112"/>
      <c r="H60" s="98" t="s">
        <v>59</v>
      </c>
      <c r="J60" s="112"/>
    </row>
    <row r="61" spans="1:18" ht="15.65">
      <c r="A61" s="113" t="s">
        <v>60</v>
      </c>
      <c r="B61" s="113"/>
      <c r="C61" s="113"/>
      <c r="D61" s="113"/>
      <c r="E61" s="113"/>
      <c r="F61" s="113"/>
      <c r="G61" s="114"/>
      <c r="H61" s="115">
        <f>SUM(H69:H80)+H63+H68</f>
        <v>874220.79267097719</v>
      </c>
      <c r="I61" s="116"/>
      <c r="J61" s="116"/>
      <c r="L61" s="77"/>
      <c r="M61" s="77"/>
      <c r="N61" s="77"/>
      <c r="O61" s="77"/>
      <c r="P61" s="77"/>
      <c r="Q61" s="77"/>
      <c r="R61" s="77"/>
    </row>
    <row r="62" spans="1:18" ht="15.65">
      <c r="A62" s="117" t="s">
        <v>61</v>
      </c>
      <c r="B62" s="118" t="s">
        <v>62</v>
      </c>
      <c r="C62" s="119"/>
      <c r="D62" s="119"/>
      <c r="E62" s="119"/>
      <c r="F62" s="119"/>
      <c r="G62" s="120"/>
      <c r="H62" s="121" t="s">
        <v>63</v>
      </c>
      <c r="I62" s="59"/>
      <c r="K62" s="77"/>
      <c r="L62" s="77"/>
      <c r="M62" s="77"/>
      <c r="N62" s="77"/>
      <c r="O62" s="77"/>
      <c r="P62" s="77"/>
      <c r="Q62" s="77"/>
      <c r="R62" s="77"/>
    </row>
    <row r="63" spans="1:18" ht="15.65">
      <c r="A63" s="122" t="s">
        <v>64</v>
      </c>
      <c r="B63" s="80" t="s">
        <v>65</v>
      </c>
      <c r="C63" s="81"/>
      <c r="D63" s="81"/>
      <c r="E63" s="81"/>
      <c r="F63" s="81"/>
      <c r="G63" s="81"/>
      <c r="H63" s="123">
        <v>54180.834068831537</v>
      </c>
      <c r="I63" s="58"/>
      <c r="K63" s="124"/>
      <c r="L63" s="77"/>
      <c r="M63" s="77"/>
      <c r="N63" s="77"/>
      <c r="O63" s="77"/>
      <c r="P63" s="77"/>
      <c r="Q63" s="77"/>
      <c r="R63" s="77"/>
    </row>
    <row r="64" spans="1:18" ht="15.65">
      <c r="A64" s="122"/>
      <c r="B64" s="80" t="s">
        <v>66</v>
      </c>
      <c r="C64" s="81"/>
      <c r="D64" s="81"/>
      <c r="E64" s="81"/>
      <c r="F64" s="81"/>
      <c r="G64" s="81"/>
      <c r="H64" s="108">
        <v>12868</v>
      </c>
      <c r="I64" s="125">
        <f>SUM(H64:H66)</f>
        <v>23853</v>
      </c>
      <c r="K64" s="77"/>
      <c r="L64" s="77"/>
      <c r="M64" s="77"/>
      <c r="N64" s="77"/>
      <c r="O64" s="77"/>
      <c r="P64" s="77"/>
      <c r="Q64" s="77"/>
      <c r="R64" s="77"/>
    </row>
    <row r="65" spans="1:22" ht="15.65">
      <c r="A65" s="122"/>
      <c r="B65" s="80" t="s">
        <v>67</v>
      </c>
      <c r="C65" s="81"/>
      <c r="D65" s="81"/>
      <c r="E65" s="81"/>
      <c r="F65" s="81"/>
      <c r="G65" s="81"/>
      <c r="H65" s="108">
        <v>8402</v>
      </c>
      <c r="I65" s="58"/>
      <c r="K65" s="77"/>
      <c r="L65" s="77"/>
      <c r="M65" s="77"/>
      <c r="N65" s="77"/>
      <c r="O65" s="77"/>
      <c r="P65" s="77"/>
      <c r="Q65" s="77"/>
      <c r="R65" s="77"/>
    </row>
    <row r="66" spans="1:22" ht="15.65">
      <c r="A66" s="122"/>
      <c r="B66" s="80" t="s">
        <v>68</v>
      </c>
      <c r="C66" s="81"/>
      <c r="D66" s="81"/>
      <c r="E66" s="81"/>
      <c r="F66" s="81"/>
      <c r="G66" s="81"/>
      <c r="H66" s="108">
        <v>2583</v>
      </c>
      <c r="I66" s="58"/>
      <c r="K66" s="77"/>
      <c r="L66" s="77"/>
      <c r="M66" s="77"/>
      <c r="N66" s="77"/>
      <c r="O66" s="77"/>
      <c r="P66" s="77"/>
      <c r="Q66" s="77"/>
      <c r="R66" s="77"/>
    </row>
    <row r="67" spans="1:22" ht="49.6" customHeight="1">
      <c r="A67" s="122"/>
      <c r="B67" s="126" t="s">
        <v>69</v>
      </c>
      <c r="C67" s="127"/>
      <c r="D67" s="127"/>
      <c r="E67" s="127"/>
      <c r="F67" s="127"/>
      <c r="G67" s="127"/>
      <c r="H67" s="108">
        <v>30327.83406883154</v>
      </c>
      <c r="I67" s="58"/>
      <c r="K67" s="77"/>
      <c r="L67" s="77"/>
      <c r="M67" s="77"/>
      <c r="N67" s="77"/>
      <c r="O67" s="77"/>
      <c r="P67" s="77"/>
      <c r="Q67" s="77"/>
      <c r="R67" s="77"/>
    </row>
    <row r="68" spans="1:22" ht="15.65">
      <c r="A68" s="122" t="s">
        <v>70</v>
      </c>
      <c r="B68" s="80" t="s">
        <v>71</v>
      </c>
      <c r="C68" s="81"/>
      <c r="D68" s="81"/>
      <c r="E68" s="81"/>
      <c r="F68" s="81"/>
      <c r="G68" s="81"/>
      <c r="H68" s="108">
        <v>382</v>
      </c>
      <c r="I68" s="58"/>
      <c r="K68" s="77"/>
      <c r="L68" s="77"/>
      <c r="M68" s="77"/>
      <c r="N68" s="77"/>
      <c r="O68" s="77"/>
      <c r="P68" s="77"/>
      <c r="Q68" s="77"/>
      <c r="R68" s="77"/>
    </row>
    <row r="69" spans="1:22" ht="15.65">
      <c r="A69" s="122" t="s">
        <v>72</v>
      </c>
      <c r="B69" s="80" t="s">
        <v>73</v>
      </c>
      <c r="C69" s="81"/>
      <c r="D69" s="81"/>
      <c r="E69" s="81"/>
      <c r="F69" s="81"/>
      <c r="G69" s="81"/>
      <c r="H69" s="108">
        <v>8038.5820846418274</v>
      </c>
      <c r="I69" s="58"/>
      <c r="K69" s="77"/>
      <c r="L69" s="77"/>
      <c r="M69" s="77"/>
      <c r="N69" s="77"/>
      <c r="O69" s="77"/>
      <c r="P69" s="77"/>
      <c r="Q69" s="77"/>
      <c r="R69" s="77"/>
    </row>
    <row r="70" spans="1:22" ht="13.6">
      <c r="A70" s="122" t="s">
        <v>74</v>
      </c>
      <c r="B70" s="80" t="s">
        <v>75</v>
      </c>
      <c r="C70" s="81"/>
      <c r="D70" s="81"/>
      <c r="E70" s="81"/>
      <c r="F70" s="81"/>
      <c r="G70" s="81"/>
      <c r="H70" s="108">
        <v>38718.306023315257</v>
      </c>
      <c r="I70" s="128"/>
      <c r="J70" s="128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</row>
    <row r="71" spans="1:22" ht="13.6">
      <c r="A71" s="122" t="s">
        <v>76</v>
      </c>
      <c r="B71" s="80" t="s">
        <v>77</v>
      </c>
      <c r="C71" s="81"/>
      <c r="D71" s="81"/>
      <c r="E71" s="81"/>
      <c r="F71" s="81"/>
      <c r="G71" s="81"/>
      <c r="H71" s="108">
        <v>6634.5007476102564</v>
      </c>
      <c r="I71" s="128"/>
      <c r="J71" s="128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</row>
    <row r="72" spans="1:22" ht="15.65">
      <c r="A72" s="122" t="s">
        <v>78</v>
      </c>
      <c r="B72" s="131" t="s">
        <v>79</v>
      </c>
      <c r="C72" s="81"/>
      <c r="D72" s="81"/>
      <c r="E72" s="81"/>
      <c r="F72" s="81"/>
      <c r="G72" s="81"/>
      <c r="H72" s="108">
        <v>58007.540215704037</v>
      </c>
      <c r="I72" s="58"/>
      <c r="M72" s="77"/>
      <c r="N72" s="77"/>
      <c r="O72" s="77"/>
      <c r="P72" s="77"/>
      <c r="Q72" s="77"/>
      <c r="R72" s="77"/>
    </row>
    <row r="73" spans="1:22" ht="15.65">
      <c r="A73" s="122" t="s">
        <v>80</v>
      </c>
      <c r="B73" s="80" t="s">
        <v>81</v>
      </c>
      <c r="C73" s="81"/>
      <c r="D73" s="81"/>
      <c r="E73" s="81"/>
      <c r="F73" s="81"/>
      <c r="G73" s="81"/>
      <c r="H73" s="108">
        <v>148108.67392509099</v>
      </c>
      <c r="I73" s="58"/>
      <c r="M73" s="77"/>
      <c r="N73" s="77"/>
      <c r="O73" s="77"/>
      <c r="P73" s="77"/>
      <c r="Q73" s="77"/>
      <c r="R73" s="77"/>
    </row>
    <row r="74" spans="1:22" ht="15.65">
      <c r="A74" s="122" t="s">
        <v>82</v>
      </c>
      <c r="B74" s="80" t="s">
        <v>83</v>
      </c>
      <c r="C74" s="81"/>
      <c r="D74" s="81"/>
      <c r="E74" s="81"/>
      <c r="F74" s="81"/>
      <c r="G74" s="81"/>
      <c r="H74" s="108">
        <v>4827.2052572189859</v>
      </c>
      <c r="I74" s="58"/>
      <c r="M74" s="77"/>
      <c r="N74" s="77"/>
      <c r="O74" s="77"/>
      <c r="P74" s="77"/>
      <c r="Q74" s="77"/>
      <c r="R74" s="77"/>
    </row>
    <row r="75" spans="1:22" ht="15.65">
      <c r="A75" s="122" t="s">
        <v>84</v>
      </c>
      <c r="B75" s="80" t="s">
        <v>85</v>
      </c>
      <c r="C75" s="81"/>
      <c r="D75" s="81"/>
      <c r="E75" s="81"/>
      <c r="F75" s="81"/>
      <c r="G75" s="81"/>
      <c r="H75" s="108">
        <v>14661.036110779591</v>
      </c>
      <c r="I75" s="58"/>
      <c r="M75" s="77"/>
      <c r="N75" s="77"/>
      <c r="O75" s="77"/>
      <c r="P75" s="77"/>
      <c r="Q75" s="77"/>
      <c r="R75" s="77"/>
    </row>
    <row r="76" spans="1:22" ht="15.65">
      <c r="A76" s="122" t="s">
        <v>86</v>
      </c>
      <c r="B76" s="80" t="s">
        <v>87</v>
      </c>
      <c r="C76" s="81"/>
      <c r="D76" s="81"/>
      <c r="E76" s="81"/>
      <c r="F76" s="81"/>
      <c r="G76" s="81"/>
      <c r="H76" s="108">
        <v>10553.162781577501</v>
      </c>
      <c r="I76" s="58"/>
      <c r="M76" s="77"/>
      <c r="N76" s="77"/>
      <c r="O76" s="77"/>
      <c r="P76" s="77"/>
      <c r="Q76" s="77"/>
      <c r="R76" s="77"/>
    </row>
    <row r="77" spans="1:22" ht="15.65">
      <c r="A77" s="122" t="s">
        <v>88</v>
      </c>
      <c r="B77" s="80" t="s">
        <v>89</v>
      </c>
      <c r="C77" s="81"/>
      <c r="D77" s="81"/>
      <c r="E77" s="81"/>
      <c r="F77" s="81"/>
      <c r="G77" s="81"/>
      <c r="H77" s="108">
        <v>386041.02370094537</v>
      </c>
      <c r="I77" s="58"/>
      <c r="M77" s="77"/>
      <c r="N77" s="77"/>
      <c r="O77" s="77"/>
      <c r="P77" s="77"/>
      <c r="Q77" s="77"/>
      <c r="R77" s="77"/>
    </row>
    <row r="78" spans="1:22" ht="15.65">
      <c r="A78" s="122" t="s">
        <v>90</v>
      </c>
      <c r="B78" s="80" t="s">
        <v>91</v>
      </c>
      <c r="C78" s="81"/>
      <c r="D78" s="81"/>
      <c r="E78" s="81"/>
      <c r="F78" s="81"/>
      <c r="G78" s="81"/>
      <c r="H78" s="108">
        <v>116699.38915768551</v>
      </c>
      <c r="I78" s="58"/>
      <c r="M78" s="77"/>
      <c r="N78" s="77"/>
      <c r="O78" s="77"/>
      <c r="P78" s="77"/>
      <c r="Q78" s="77"/>
      <c r="R78" s="77"/>
    </row>
    <row r="79" spans="1:22" ht="15.65">
      <c r="A79" s="122" t="s">
        <v>92</v>
      </c>
      <c r="B79" s="80" t="s">
        <v>93</v>
      </c>
      <c r="C79" s="81"/>
      <c r="D79" s="81"/>
      <c r="E79" s="81"/>
      <c r="F79" s="81"/>
      <c r="G79" s="81"/>
      <c r="H79" s="108">
        <v>10941.24035710066</v>
      </c>
      <c r="I79" s="58"/>
      <c r="L79" s="132"/>
      <c r="M79" s="132"/>
      <c r="N79" s="132"/>
      <c r="O79" s="132"/>
      <c r="P79" s="132"/>
      <c r="Q79" s="132"/>
      <c r="R79" s="132"/>
    </row>
    <row r="80" spans="1:22" ht="15.65">
      <c r="A80" s="122" t="s">
        <v>94</v>
      </c>
      <c r="B80" s="80" t="s">
        <v>95</v>
      </c>
      <c r="C80" s="81"/>
      <c r="D80" s="81"/>
      <c r="E80" s="81"/>
      <c r="F80" s="81"/>
      <c r="G80" s="81"/>
      <c r="H80" s="108">
        <v>16427.298240475851</v>
      </c>
      <c r="I80" s="58"/>
    </row>
    <row r="81" spans="1:15">
      <c r="A81" s="133"/>
      <c r="B81" s="133"/>
      <c r="C81" s="133"/>
      <c r="D81" s="133"/>
      <c r="E81" s="133"/>
      <c r="F81" s="133"/>
      <c r="G81" s="133"/>
      <c r="H81" s="134"/>
      <c r="I81" s="128"/>
      <c r="J81" s="128"/>
    </row>
    <row r="82" spans="1:15" s="65" customFormat="1" ht="26.35" customHeight="1">
      <c r="A82" s="135" t="s">
        <v>96</v>
      </c>
      <c r="B82" s="135"/>
      <c r="C82" s="135"/>
      <c r="D82" s="135"/>
      <c r="E82" s="135"/>
      <c r="F82" s="135"/>
      <c r="G82" s="135"/>
      <c r="H82" s="135"/>
      <c r="I82" s="136"/>
      <c r="J82" s="136"/>
      <c r="K82" s="137"/>
    </row>
    <row r="83" spans="1:15" s="65" customFormat="1">
      <c r="A83" s="138"/>
      <c r="B83" s="139"/>
      <c r="C83" s="139"/>
      <c r="D83" s="139"/>
      <c r="E83" s="139"/>
      <c r="F83" s="139"/>
      <c r="G83" s="139"/>
      <c r="H83" s="139"/>
      <c r="I83" s="140"/>
      <c r="J83" s="140"/>
    </row>
    <row r="84" spans="1:15" s="65" customFormat="1" ht="15.65">
      <c r="A84" s="63" t="s">
        <v>97</v>
      </c>
      <c r="B84" s="63"/>
      <c r="C84" s="63"/>
      <c r="D84" s="63"/>
      <c r="E84" s="63"/>
      <c r="F84" s="63"/>
      <c r="G84" s="63"/>
      <c r="I84" s="138"/>
    </row>
    <row r="85" spans="1:15" s="65" customFormat="1" ht="15.65">
      <c r="A85" s="59"/>
      <c r="B85" s="59"/>
      <c r="C85" s="59"/>
      <c r="D85" s="59"/>
      <c r="E85" s="64"/>
      <c r="F85" s="141" t="s">
        <v>98</v>
      </c>
      <c r="H85" s="140"/>
      <c r="I85" s="140"/>
    </row>
    <row r="86" spans="1:15" s="146" customFormat="1" ht="42.8" customHeight="1">
      <c r="A86" s="142" t="s">
        <v>99</v>
      </c>
      <c r="B86" s="142" t="s">
        <v>100</v>
      </c>
      <c r="C86" s="143" t="s">
        <v>101</v>
      </c>
      <c r="D86" s="144" t="s">
        <v>102</v>
      </c>
      <c r="E86" s="144" t="s">
        <v>103</v>
      </c>
      <c r="F86" s="145" t="s">
        <v>104</v>
      </c>
      <c r="I86" s="147"/>
    </row>
    <row r="87" spans="1:15" s="146" customFormat="1" ht="14.3">
      <c r="A87" s="148">
        <v>2038.56</v>
      </c>
      <c r="B87" s="149">
        <v>2160</v>
      </c>
      <c r="C87" s="148">
        <v>12000</v>
      </c>
      <c r="D87" s="150">
        <v>6000</v>
      </c>
      <c r="E87" s="150">
        <v>3000</v>
      </c>
      <c r="F87" s="151">
        <f>SUM(A87:E87)</f>
        <v>25198.559999999998</v>
      </c>
      <c r="G87" s="147"/>
      <c r="H87" s="147"/>
      <c r="I87" s="147"/>
    </row>
    <row r="88" spans="1:15" s="65" customFormat="1" ht="15.65">
      <c r="A88" s="152"/>
      <c r="B88" s="152"/>
      <c r="C88" s="153"/>
      <c r="D88" s="153"/>
      <c r="E88" s="153"/>
      <c r="F88" s="153"/>
      <c r="G88" s="137"/>
      <c r="H88" s="140"/>
      <c r="I88" s="140"/>
      <c r="J88" s="140"/>
    </row>
    <row r="89" spans="1:15" s="65" customFormat="1" ht="96.8" customHeight="1">
      <c r="A89" s="154" t="s">
        <v>105</v>
      </c>
      <c r="B89" s="154"/>
      <c r="C89" s="154"/>
      <c r="D89" s="154"/>
      <c r="E89" s="154"/>
      <c r="F89" s="154"/>
      <c r="G89" s="154"/>
      <c r="H89" s="154"/>
      <c r="I89" s="155"/>
      <c r="J89" s="155"/>
      <c r="K89" s="155"/>
      <c r="L89" s="155"/>
    </row>
    <row r="90" spans="1:15" ht="63.7" customHeight="1">
      <c r="A90" s="156" t="s">
        <v>106</v>
      </c>
      <c r="B90" s="156"/>
      <c r="C90" s="156"/>
      <c r="D90" s="156"/>
      <c r="E90" s="156"/>
      <c r="F90" s="156"/>
      <c r="G90" s="156"/>
      <c r="H90" s="156"/>
      <c r="I90" s="157"/>
      <c r="J90" s="157"/>
      <c r="K90" s="157"/>
      <c r="L90" s="157"/>
      <c r="M90" s="157"/>
      <c r="N90" s="157"/>
      <c r="O90" s="157"/>
    </row>
    <row r="91" spans="1:15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</row>
    <row r="92" spans="1:15" ht="14.3">
      <c r="A92" s="159" t="s">
        <v>107</v>
      </c>
      <c r="B92" s="159"/>
      <c r="C92" s="159"/>
      <c r="D92" s="159"/>
      <c r="E92" s="159"/>
      <c r="F92" s="159"/>
      <c r="G92" s="159"/>
      <c r="H92" s="159"/>
      <c r="I92" s="160"/>
      <c r="J92" s="161"/>
      <c r="K92" s="161"/>
      <c r="L92" s="161"/>
      <c r="M92" s="161"/>
      <c r="N92" s="161"/>
      <c r="O92" s="161"/>
    </row>
    <row r="93" spans="1:15" ht="14.3">
      <c r="A93" s="159" t="s">
        <v>108</v>
      </c>
      <c r="B93" s="159"/>
      <c r="C93" s="159"/>
      <c r="D93" s="159"/>
      <c r="E93" s="159"/>
      <c r="F93" s="159"/>
      <c r="G93" s="159"/>
      <c r="H93" s="159"/>
      <c r="I93" s="160"/>
      <c r="J93" s="161"/>
      <c r="K93" s="161"/>
      <c r="L93" s="161"/>
      <c r="M93" s="161"/>
      <c r="N93" s="161"/>
      <c r="O93" s="161"/>
    </row>
    <row r="94" spans="1:15" ht="13.6">
      <c r="A94" s="162" t="s">
        <v>109</v>
      </c>
      <c r="B94" s="162"/>
      <c r="C94" s="162"/>
      <c r="D94" s="162"/>
      <c r="E94" s="162"/>
      <c r="F94" s="162"/>
      <c r="G94" s="162"/>
      <c r="H94" s="162"/>
      <c r="I94" s="163"/>
      <c r="J94" s="163"/>
      <c r="K94" s="163"/>
      <c r="L94" s="163"/>
      <c r="M94" s="163"/>
      <c r="N94" s="163"/>
      <c r="O94" s="163"/>
    </row>
    <row r="95" spans="1:15" ht="14.3">
      <c r="A95" s="164" t="s">
        <v>110</v>
      </c>
      <c r="B95" s="164"/>
      <c r="C95" s="164"/>
      <c r="D95" s="164"/>
      <c r="E95" s="164"/>
      <c r="F95" s="164"/>
      <c r="G95" s="164"/>
      <c r="H95" s="164"/>
      <c r="I95" s="165"/>
      <c r="J95" s="166"/>
      <c r="K95" s="166"/>
      <c r="L95" s="166"/>
      <c r="M95" s="166"/>
      <c r="N95" s="166"/>
      <c r="O95" s="166"/>
    </row>
    <row r="96" spans="1:15" ht="14.3">
      <c r="A96" s="167" t="s">
        <v>111</v>
      </c>
      <c r="B96" s="167"/>
      <c r="C96" s="167"/>
      <c r="D96" s="167"/>
      <c r="E96" s="167"/>
      <c r="F96" s="167"/>
      <c r="G96" s="167"/>
      <c r="H96" s="167"/>
      <c r="I96" s="168"/>
      <c r="J96" s="169"/>
      <c r="K96" s="169"/>
      <c r="L96" s="169"/>
      <c r="M96" s="169"/>
      <c r="N96" s="169"/>
      <c r="O96" s="169"/>
    </row>
  </sheetData>
  <mergeCells count="52">
    <mergeCell ref="A90:H90"/>
    <mergeCell ref="A92:H92"/>
    <mergeCell ref="A93:H93"/>
    <mergeCell ref="A94:H94"/>
    <mergeCell ref="A95:H95"/>
    <mergeCell ref="A96:H96"/>
    <mergeCell ref="K70:V70"/>
    <mergeCell ref="L79:R79"/>
    <mergeCell ref="A82:H82"/>
    <mergeCell ref="B83:H83"/>
    <mergeCell ref="A84:G84"/>
    <mergeCell ref="A89:H89"/>
    <mergeCell ref="C54:G54"/>
    <mergeCell ref="A57:H57"/>
    <mergeCell ref="A59:H59"/>
    <mergeCell ref="A61:G61"/>
    <mergeCell ref="B62:G62"/>
    <mergeCell ref="B67:G67"/>
    <mergeCell ref="A44:H44"/>
    <mergeCell ref="A46:H46"/>
    <mergeCell ref="A48:B48"/>
    <mergeCell ref="C48:G48"/>
    <mergeCell ref="A49:B54"/>
    <mergeCell ref="C49:G49"/>
    <mergeCell ref="C50:G50"/>
    <mergeCell ref="C51:G51"/>
    <mergeCell ref="C52:G52"/>
    <mergeCell ref="C53:G53"/>
    <mergeCell ref="C34:D34"/>
    <mergeCell ref="E34:F34"/>
    <mergeCell ref="A35:B35"/>
    <mergeCell ref="C35:G35"/>
    <mergeCell ref="A36:B42"/>
    <mergeCell ref="C40:G40"/>
    <mergeCell ref="H21:H23"/>
    <mergeCell ref="D24:E24"/>
    <mergeCell ref="A26:H26"/>
    <mergeCell ref="A28:H28"/>
    <mergeCell ref="A30:H30"/>
    <mergeCell ref="A33:H33"/>
    <mergeCell ref="B20:F20"/>
    <mergeCell ref="A21:B23"/>
    <mergeCell ref="C21:C23"/>
    <mergeCell ref="D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A94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2" orientation="portrait" verticalDpi="360" r:id="rId2"/>
  <headerFooter alignWithMargins="0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Садовая 7а</vt:lpstr>
      <vt:lpstr>'Садовая 7а'!Область_печати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1379</cp:lastModifiedBy>
  <dcterms:created xsi:type="dcterms:W3CDTF">2020-04-07T10:24:08Z</dcterms:created>
  <dcterms:modified xsi:type="dcterms:W3CDTF">2020-04-07T10:24:32Z</dcterms:modified>
</cp:coreProperties>
</file>