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Лист1!$A$1:$H$97</definedName>
  </definedNames>
  <calcPr calcId="124519"/>
</workbook>
</file>

<file path=xl/calcChain.xml><?xml version="1.0" encoding="utf-8"?>
<calcChain xmlns="http://schemas.openxmlformats.org/spreadsheetml/2006/main">
  <c r="F82" i="3"/>
  <c r="G82"/>
  <c r="H74"/>
  <c r="H73"/>
  <c r="H72"/>
  <c r="H71"/>
  <c r="H70"/>
  <c r="H69"/>
  <c r="H68"/>
  <c r="H67"/>
  <c r="H66"/>
  <c r="H65"/>
  <c r="H64"/>
  <c r="H63"/>
  <c r="H62"/>
  <c r="H61"/>
  <c r="H60"/>
  <c r="H58"/>
  <c r="I58"/>
  <c r="H57"/>
  <c r="H55"/>
  <c r="H47"/>
  <c r="H46"/>
  <c r="H38"/>
  <c r="H37"/>
  <c r="H36"/>
  <c r="H39"/>
  <c r="G24"/>
  <c r="H24"/>
  <c r="F24"/>
</calcChain>
</file>

<file path=xl/sharedStrings.xml><?xml version="1.0" encoding="utf-8"?>
<sst xmlns="http://schemas.openxmlformats.org/spreadsheetml/2006/main" count="114" uniqueCount="111">
  <si>
    <t>Отчет ООО "Благоустроенный город"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</si>
  <si>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</si>
  <si>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</si>
  <si>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</si>
  <si>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</si>
  <si>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</si>
  <si>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</si>
  <si>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</si>
  <si>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</si>
  <si>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</si>
  <si>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</si>
  <si>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</si>
  <si>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</si>
  <si>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</si>
  <si>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</si>
  <si>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</si>
  <si>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</si>
  <si>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</si>
  <si>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</si>
  <si>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</si>
  <si>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</si>
  <si>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</si>
  <si>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</si>
  <si>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</si>
  <si>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</si>
  <si>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</si>
  <si>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</si>
  <si>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</si>
  <si>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</si>
  <si>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</si>
  <si>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</si>
  <si>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</si>
  <si>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2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</si>
  <si>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</si>
  <si>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</si>
  <si>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</si>
  <si>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</si>
  <si>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</si>
  <si>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</si>
  <si>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</si>
  <si>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</si>
  <si>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</si>
  <si>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</si>
  <si>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</si>
  <si>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</si>
  <si>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</si>
  <si>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</si>
  <si>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</si>
  <si>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</si>
  <si>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</si>
  <si>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</si>
  <si>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</si>
  <si>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</si>
  <si>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</si>
  <si>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</si>
  <si>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t>15</t>
  </si>
  <si>
    <t>Денежные средства за аренду общего имущества</t>
  </si>
  <si>
    <t>Таблица №5</t>
  </si>
  <si>
    <t>ООО "Империал"</t>
  </si>
  <si>
    <t xml:space="preserve">Ростелеком </t>
  </si>
  <si>
    <t>Вымпел-Коммуникации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</si>
  <si>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</si>
  <si>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</si>
  <si>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</si>
  <si>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</si>
  <si>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</si>
  <si>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обеспечение,штрафы)</t>
    </r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</si>
  <si>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</si>
  <si>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</si>
  <si>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</si>
  <si>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Рентабельность </t>
  </si>
  <si>
    <t>ООО "Лифтборт"</t>
  </si>
  <si>
    <t>Количество подъездов - 3</t>
  </si>
  <si>
    <t>Дополнительные доходы (реклама в лифте,размещение оборудования сотовой связи и т.д.), руб.</t>
  </si>
  <si>
    <t>Договора оказания услуг по содержанию и выполнению работ по текущему ремонту общего имущества в МКД</t>
  </si>
  <si>
    <t>Итого</t>
  </si>
  <si>
    <t xml:space="preserve">за период: 2020 г.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</si>
  <si>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</si>
  <si>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</si>
  <si>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</si>
  <si>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Работы по ремонту инженерного оборудования и других видов по содержанию общего имущества многоквартирного дома</t>
  </si>
  <si>
    <t>Нормативная численность обслуживающего персонала  - 2,2 чел</t>
  </si>
  <si>
    <t>ремонт сантехнического оборудования</t>
  </si>
  <si>
    <t>Нэт Бай Нэт Холдинг</t>
  </si>
  <si>
    <t xml:space="preserve"> об исполнении договора управления жилым домом №41 по ул.Энергетиков.</t>
  </si>
  <si>
    <t xml:space="preserve">Адрес дома - Энергетиков 41 </t>
  </si>
  <si>
    <t>Общая площадь дома - 7309,70 кв. м</t>
  </si>
  <si>
    <t>Общая площадь квартир -5676,90 кв.м.</t>
  </si>
  <si>
    <t>Количество квартир - 105</t>
  </si>
  <si>
    <t>Площадь подъезда - 824 кв. м</t>
  </si>
  <si>
    <t>Площадь подвала - 674,7 кв. м</t>
  </si>
  <si>
    <t>Площадь кровли - 875,1 кв. м</t>
  </si>
  <si>
    <t>Площадь газона - 852 кв. м</t>
  </si>
  <si>
    <t>В таблице №1 приведено движение денежных средств по статье содержание и текущий ремонт  по лицевому счету дома №41 по ул.Энергетиков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</si>
  <si>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26910 руб.</t>
  </si>
  <si>
    <r>
      <t xml:space="preserve">Задолженность населения за жку на 31.12.2020г. составляет 113523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</si>
  <si>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2020 году были произведены следующие виды работ по текущему ремонту   (Таблица №2). </t>
  </si>
  <si>
    <t>ул.Энергетиков д.41</t>
  </si>
  <si>
    <t>Замена светильников, э/счётчика, авт. Выключателей, проводов</t>
  </si>
  <si>
    <t>Смена вентилей,внутр.трубопроводов,канализационных труб</t>
  </si>
  <si>
    <t>Общестроительные работы (ремонт пола, уст-ка скамеек 3шт., уст-ка мусороклапанов)</t>
  </si>
  <si>
    <t>В ходе плановых осмотров, а также на основании обращений собственников помещений жилого дома №41 по ул.Энергетиков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</si>
  <si>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Перечень  выполненных работ</t>
  </si>
  <si>
    <t>Содержание (лампы)</t>
  </si>
  <si>
    <t>Общестроительные работы (замена стёкол, ремонт мус. Контейнера, съездов)</t>
  </si>
  <si>
    <t xml:space="preserve">ремонт электрооборудования </t>
  </si>
  <si>
    <t xml:space="preserve">ремонт общестроительный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</si>
  <si>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краска,скобяные изделия, песок,замки и т.д.)</t>
    </r>
  </si>
  <si>
    <t>Аренда  помещений под ЖЭУ</t>
  </si>
  <si>
    <t>Доходы полученные от размещения рекламы и предоставления места под аренду в многоквартирном доме №41 по ул.Энергетиков представлены в таблице №5</t>
  </si>
  <si>
    <t>Аренда мус. камеры ООО "Олимп"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</si>
</sst>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7">
    <xf numFmtId="0" fontId="0" fillId="0" borderId="0" xfId="0"/>
    <xf numFmtId="0" fontId="2" fillId="3" borderId="0" xfId="2" applyFont="1" applyFill="1" applyAlignment="1">
      <alignment vertical="center"/>
    </xf>
    <xf numFmtId="0" fontId="3" fillId="3" borderId="0" xfId="0" applyFont="1" applyFill="1"/>
    <xf numFmtId="0" fontId="2" fillId="3" borderId="0" xfId="2" applyFont="1" applyFill="1" applyAlignment="1"/>
    <xf numFmtId="0" fontId="4" fillId="3" borderId="0" xfId="2" applyFont="1" applyFill="1" applyAlignment="1">
      <alignment wrapText="1"/>
    </xf>
    <xf numFmtId="0" fontId="5" fillId="3" borderId="0" xfId="2" applyFont="1" applyFill="1" applyAlignment="1"/>
    <xf numFmtId="0" fontId="5" fillId="3" borderId="0" xfId="2" applyFont="1" applyFill="1" applyAlignment="1">
      <alignment wrapText="1"/>
    </xf>
    <xf numFmtId="0" fontId="7" fillId="3" borderId="0" xfId="0" applyFont="1" applyFill="1"/>
    <xf numFmtId="0" fontId="8" fillId="3" borderId="0" xfId="0" applyFont="1" applyFill="1"/>
    <xf numFmtId="0" fontId="9" fillId="3" borderId="0" xfId="2" applyFont="1" applyFill="1">
      <alignment horizontal="left"/>
    </xf>
    <xf numFmtId="0" fontId="9" fillId="3" borderId="0" xfId="2" applyFont="1" applyFill="1" applyBorder="1" applyAlignment="1"/>
    <xf numFmtId="0" fontId="9" fillId="3" borderId="0" xfId="2" applyFont="1" applyFill="1" applyAlignment="1"/>
    <xf numFmtId="0" fontId="11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3" fillId="3" borderId="0" xfId="0" applyFont="1" applyFill="1" applyBorder="1"/>
    <xf numFmtId="0" fontId="13" fillId="3" borderId="0" xfId="0" applyFont="1" applyFill="1"/>
    <xf numFmtId="0" fontId="3" fillId="3" borderId="0" xfId="0" applyFont="1" applyFill="1" applyBorder="1" applyAlignment="1">
      <alignment vertical="center" wrapText="1"/>
    </xf>
    <xf numFmtId="2" fontId="16" fillId="2" borderId="1" xfId="2" applyNumberFormat="1" applyFont="1" applyFill="1" applyBorder="1" applyAlignment="1">
      <alignment vertical="center"/>
    </xf>
    <xf numFmtId="2" fontId="16" fillId="2" borderId="2" xfId="2" applyNumberFormat="1" applyFont="1" applyFill="1" applyBorder="1" applyAlignment="1">
      <alignment horizontal="center" vertical="center"/>
    </xf>
    <xf numFmtId="2" fontId="17" fillId="2" borderId="2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0" fontId="20" fillId="3" borderId="0" xfId="2" applyFont="1" applyFill="1">
      <alignment horizontal="left"/>
    </xf>
    <xf numFmtId="0" fontId="20" fillId="3" borderId="0" xfId="2" applyFont="1" applyFill="1" applyBorder="1">
      <alignment horizontal="left"/>
    </xf>
    <xf numFmtId="0" fontId="5" fillId="3" borderId="0" xfId="2" applyFont="1" applyFill="1" applyBorder="1" applyAlignment="1"/>
    <xf numFmtId="0" fontId="5" fillId="3" borderId="0" xfId="2" applyFont="1" applyFill="1">
      <alignment horizontal="left"/>
    </xf>
    <xf numFmtId="0" fontId="20" fillId="3" borderId="0" xfId="2" applyFont="1" applyFill="1" applyAlignment="1">
      <alignment horizontal="left"/>
    </xf>
    <xf numFmtId="0" fontId="21" fillId="3" borderId="0" xfId="2" applyFont="1" applyFill="1" applyBorder="1">
      <alignment horizontal="left"/>
    </xf>
    <xf numFmtId="0" fontId="22" fillId="3" borderId="0" xfId="2" applyFont="1" applyFill="1" applyBorder="1">
      <alignment horizontal="left"/>
    </xf>
    <xf numFmtId="0" fontId="9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5" fillId="3" borderId="1" xfId="2" applyFont="1" applyFill="1" applyBorder="1" applyAlignment="1"/>
    <xf numFmtId="1" fontId="5" fillId="3" borderId="3" xfId="2" applyNumberFormat="1" applyFont="1" applyFill="1" applyBorder="1" applyAlignment="1">
      <alignment horizontal="right"/>
    </xf>
    <xf numFmtId="1" fontId="6" fillId="3" borderId="3" xfId="2" applyNumberFormat="1" applyFont="1" applyFill="1" applyBorder="1" applyAlignment="1">
      <alignment horizontal="right"/>
    </xf>
    <xf numFmtId="0" fontId="14" fillId="3" borderId="0" xfId="2" applyFont="1" applyFill="1">
      <alignment horizontal="left"/>
    </xf>
    <xf numFmtId="0" fontId="14" fillId="3" borderId="0" xfId="2" applyFont="1" applyFill="1" applyAlignment="1"/>
    <xf numFmtId="0" fontId="9" fillId="3" borderId="0" xfId="2" applyFont="1" applyFill="1" applyAlignment="1">
      <alignment wrapText="1"/>
    </xf>
    <xf numFmtId="0" fontId="20" fillId="3" borderId="0" xfId="2" applyFont="1" applyFill="1" applyAlignment="1">
      <alignment horizontal="center"/>
    </xf>
    <xf numFmtId="0" fontId="22" fillId="3" borderId="0" xfId="2" applyFont="1" applyFill="1" applyAlignment="1">
      <alignment horizontal="left"/>
    </xf>
    <xf numFmtId="0" fontId="23" fillId="3" borderId="0" xfId="2" applyFont="1" applyFill="1" applyAlignment="1"/>
    <xf numFmtId="0" fontId="24" fillId="3" borderId="0" xfId="2" applyFont="1" applyFill="1" applyAlignment="1">
      <alignment wrapText="1"/>
    </xf>
    <xf numFmtId="1" fontId="9" fillId="3" borderId="3" xfId="2" applyNumberFormat="1" applyFont="1" applyFill="1" applyBorder="1" applyAlignment="1">
      <alignment horizontal="center"/>
    </xf>
    <xf numFmtId="1" fontId="9" fillId="3" borderId="0" xfId="2" applyNumberFormat="1" applyFont="1" applyFill="1" applyBorder="1" applyAlignment="1"/>
    <xf numFmtId="0" fontId="5" fillId="3" borderId="3" xfId="2" applyFont="1" applyFill="1" applyBorder="1" applyAlignment="1">
      <alignment horizontal="center"/>
    </xf>
    <xf numFmtId="1" fontId="5" fillId="3" borderId="3" xfId="2" applyNumberFormat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1" fontId="5" fillId="3" borderId="0" xfId="2" applyNumberFormat="1" applyFont="1" applyFill="1" applyBorder="1" applyAlignment="1"/>
    <xf numFmtId="0" fontId="35" fillId="3" borderId="2" xfId="2" applyFont="1" applyFill="1" applyBorder="1" applyAlignment="1"/>
    <xf numFmtId="1" fontId="25" fillId="3" borderId="0" xfId="2" applyNumberFormat="1" applyFont="1" applyFill="1" applyBorder="1" applyAlignment="1"/>
    <xf numFmtId="0" fontId="16" fillId="2" borderId="2" xfId="2" applyFont="1" applyFill="1" applyBorder="1" applyAlignment="1"/>
    <xf numFmtId="0" fontId="5" fillId="3" borderId="0" xfId="2" applyFont="1" applyFill="1" applyBorder="1" applyAlignment="1">
      <alignment wrapText="1"/>
    </xf>
    <xf numFmtId="0" fontId="20" fillId="3" borderId="0" xfId="2" applyFont="1" applyFill="1" applyBorder="1" applyAlignment="1"/>
    <xf numFmtId="0" fontId="25" fillId="3" borderId="0" xfId="2" applyFont="1" applyFill="1" applyBorder="1">
      <alignment horizontal="left"/>
    </xf>
    <xf numFmtId="0" fontId="25" fillId="3" borderId="0" xfId="2" applyFont="1" applyFill="1" applyBorder="1" applyAlignment="1"/>
    <xf numFmtId="0" fontId="22" fillId="3" borderId="0" xfId="2" applyFont="1" applyFill="1" applyBorder="1" applyAlignment="1"/>
    <xf numFmtId="0" fontId="5" fillId="3" borderId="3" xfId="0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7" fillId="3" borderId="0" xfId="0" applyFont="1" applyFill="1" applyBorder="1"/>
    <xf numFmtId="2" fontId="7" fillId="3" borderId="3" xfId="0" applyNumberFormat="1" applyFont="1" applyFill="1" applyBorder="1" applyAlignment="1">
      <alignment horizontal="center"/>
    </xf>
    <xf numFmtId="2" fontId="5" fillId="3" borderId="3" xfId="2" applyNumberFormat="1" applyFont="1" applyFill="1" applyBorder="1" applyAlignment="1">
      <alignment horizontal="center"/>
    </xf>
    <xf numFmtId="2" fontId="6" fillId="3" borderId="3" xfId="2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 vertical="center" wrapText="1"/>
    </xf>
    <xf numFmtId="2" fontId="20" fillId="3" borderId="0" xfId="2" applyNumberFormat="1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vertical="center" wrapText="1"/>
    </xf>
    <xf numFmtId="0" fontId="6" fillId="3" borderId="0" xfId="2" applyFont="1" applyFill="1" applyAlignment="1">
      <alignment wrapText="1"/>
    </xf>
    <xf numFmtId="0" fontId="26" fillId="3" borderId="0" xfId="2" applyFont="1" applyFill="1" applyAlignment="1">
      <alignment horizontal="center" wrapText="1"/>
    </xf>
    <xf numFmtId="0" fontId="6" fillId="3" borderId="0" xfId="2" applyFont="1" applyFill="1" applyAlignment="1"/>
    <xf numFmtId="0" fontId="26" fillId="3" borderId="0" xfId="2" applyFont="1" applyFill="1" applyAlignment="1"/>
    <xf numFmtId="2" fontId="28" fillId="3" borderId="0" xfId="1" applyNumberFormat="1" applyFont="1" applyFill="1" applyAlignment="1" applyProtection="1"/>
    <xf numFmtId="0" fontId="29" fillId="3" borderId="0" xfId="0" applyFont="1" applyFill="1" applyAlignment="1"/>
    <xf numFmtId="0" fontId="32" fillId="3" borderId="0" xfId="0" applyFont="1" applyFill="1" applyAlignment="1"/>
    <xf numFmtId="0" fontId="30" fillId="3" borderId="0" xfId="0" applyFont="1" applyFill="1" applyAlignment="1"/>
    <xf numFmtId="0" fontId="31" fillId="3" borderId="0" xfId="0" applyFont="1" applyFill="1" applyAlignment="1"/>
    <xf numFmtId="0" fontId="33" fillId="3" borderId="0" xfId="2" applyFont="1" applyFill="1" applyAlignment="1"/>
    <xf numFmtId="0" fontId="34" fillId="3" borderId="0" xfId="2" applyFont="1" applyFill="1" applyAlignment="1"/>
    <xf numFmtId="0" fontId="33" fillId="3" borderId="0" xfId="2" applyFont="1" applyFill="1">
      <alignment horizontal="left"/>
    </xf>
    <xf numFmtId="0" fontId="22" fillId="3" borderId="0" xfId="2" applyFont="1" applyFill="1">
      <alignment horizontal="left"/>
    </xf>
    <xf numFmtId="2" fontId="16" fillId="2" borderId="2" xfId="2" applyNumberFormat="1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center"/>
    </xf>
    <xf numFmtId="1" fontId="17" fillId="2" borderId="2" xfId="0" applyNumberFormat="1" applyFont="1" applyFill="1" applyBorder="1" applyAlignment="1">
      <alignment horizontal="center" vertical="center"/>
    </xf>
    <xf numFmtId="1" fontId="20" fillId="3" borderId="0" xfId="2" applyNumberFormat="1" applyFont="1" applyFill="1">
      <alignment horizontal="left"/>
    </xf>
    <xf numFmtId="2" fontId="7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0" xfId="2" applyFont="1" applyFill="1" applyAlignment="1">
      <alignment horizontal="left" wrapText="1"/>
    </xf>
    <xf numFmtId="0" fontId="1" fillId="3" borderId="0" xfId="2" applyFont="1" applyFill="1" applyBorder="1">
      <alignment horizontal="left"/>
    </xf>
    <xf numFmtId="0" fontId="9" fillId="3" borderId="0" xfId="2" applyFont="1" applyFill="1" applyAlignment="1">
      <alignment horizontal="center"/>
    </xf>
    <xf numFmtId="0" fontId="23" fillId="3" borderId="0" xfId="2" applyFont="1" applyFill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1" fontId="3" fillId="3" borderId="0" xfId="0" applyNumberFormat="1" applyFont="1" applyFill="1" applyBorder="1"/>
    <xf numFmtId="0" fontId="5" fillId="3" borderId="5" xfId="2" applyFont="1" applyFill="1" applyBorder="1" applyAlignment="1"/>
    <xf numFmtId="2" fontId="3" fillId="3" borderId="0" xfId="0" applyNumberFormat="1" applyFont="1" applyFill="1" applyBorder="1"/>
    <xf numFmtId="0" fontId="5" fillId="3" borderId="1" xfId="2" applyFont="1" applyFill="1" applyBorder="1" applyAlignment="1">
      <alignment horizontal="left" wrapText="1"/>
    </xf>
    <xf numFmtId="0" fontId="5" fillId="3" borderId="5" xfId="2" applyFont="1" applyFill="1" applyBorder="1" applyAlignment="1">
      <alignment horizontal="left" wrapText="1"/>
    </xf>
    <xf numFmtId="1" fontId="5" fillId="3" borderId="3" xfId="2" applyNumberFormat="1" applyFont="1" applyFill="1" applyBorder="1" applyAlignment="1"/>
    <xf numFmtId="0" fontId="5" fillId="3" borderId="0" xfId="2" applyFont="1" applyFill="1" applyBorder="1" applyAlignment="1">
      <alignment horizontal="left"/>
    </xf>
    <xf numFmtId="1" fontId="6" fillId="3" borderId="3" xfId="2" applyNumberFormat="1" applyFont="1" applyFill="1" applyBorder="1" applyAlignment="1"/>
    <xf numFmtId="0" fontId="23" fillId="3" borderId="0" xfId="2" applyFont="1" applyFill="1" applyAlignment="1">
      <alignment horizontal="left"/>
    </xf>
    <xf numFmtId="0" fontId="5" fillId="3" borderId="0" xfId="2" applyFont="1" applyFill="1" applyBorder="1" applyAlignment="1">
      <alignment horizontal="center"/>
    </xf>
    <xf numFmtId="1" fontId="5" fillId="3" borderId="0" xfId="2" applyNumberFormat="1" applyFont="1" applyFill="1" applyBorder="1" applyAlignment="1">
      <alignment horizontal="right"/>
    </xf>
    <xf numFmtId="0" fontId="23" fillId="3" borderId="0" xfId="2" applyFont="1" applyFill="1">
      <alignment horizontal="left"/>
    </xf>
    <xf numFmtId="0" fontId="5" fillId="3" borderId="0" xfId="2" applyFont="1" applyFill="1" applyBorder="1" applyAlignment="1">
      <alignment horizontal="left" wrapText="1"/>
    </xf>
    <xf numFmtId="0" fontId="21" fillId="3" borderId="0" xfId="2" applyFont="1" applyFill="1" applyBorder="1" applyAlignment="1">
      <alignment horizontal="left"/>
    </xf>
    <xf numFmtId="0" fontId="9" fillId="3" borderId="0" xfId="2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left" vertical="center" wrapText="1"/>
    </xf>
    <xf numFmtId="0" fontId="6" fillId="3" borderId="0" xfId="2" applyFont="1" applyFill="1" applyAlignment="1">
      <alignment horizontal="center"/>
    </xf>
    <xf numFmtId="0" fontId="23" fillId="3" borderId="0" xfId="2" applyFont="1" applyFill="1" applyAlignment="1">
      <alignment horizontal="left"/>
    </xf>
    <xf numFmtId="0" fontId="25" fillId="3" borderId="2" xfId="2" applyNumberFormat="1" applyFont="1" applyFill="1" applyBorder="1" applyAlignment="1">
      <alignment horizontal="left" wrapText="1"/>
    </xf>
    <xf numFmtId="0" fontId="25" fillId="3" borderId="1" xfId="2" applyNumberFormat="1" applyFont="1" applyFill="1" applyBorder="1" applyAlignment="1">
      <alignment horizontal="left" wrapText="1"/>
    </xf>
    <xf numFmtId="0" fontId="36" fillId="0" borderId="2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22" fillId="3" borderId="3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 wrapText="1"/>
    </xf>
    <xf numFmtId="0" fontId="5" fillId="3" borderId="1" xfId="2" applyFont="1" applyFill="1" applyBorder="1" applyAlignment="1">
      <alignment horizontal="left" wrapText="1"/>
    </xf>
    <xf numFmtId="0" fontId="5" fillId="3" borderId="5" xfId="2" applyFont="1" applyFill="1" applyBorder="1" applyAlignment="1">
      <alignment horizontal="left" wrapText="1"/>
    </xf>
    <xf numFmtId="0" fontId="5" fillId="3" borderId="3" xfId="2" applyFont="1" applyFill="1" applyBorder="1" applyAlignment="1">
      <alignment horizontal="left"/>
    </xf>
    <xf numFmtId="0" fontId="24" fillId="3" borderId="0" xfId="2" applyFont="1" applyFill="1" applyAlignment="1">
      <alignment horizontal="left" wrapText="1"/>
    </xf>
    <xf numFmtId="0" fontId="9" fillId="3" borderId="0" xfId="2" applyFont="1" applyFill="1" applyAlignment="1">
      <alignment horizontal="center"/>
    </xf>
    <xf numFmtId="0" fontId="20" fillId="3" borderId="6" xfId="2" applyFont="1" applyFill="1" applyBorder="1" applyAlignment="1">
      <alignment horizontal="left"/>
    </xf>
    <xf numFmtId="0" fontId="20" fillId="3" borderId="7" xfId="2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left" wrapText="1"/>
    </xf>
    <xf numFmtId="0" fontId="9" fillId="3" borderId="0" xfId="2" applyFont="1" applyFill="1" applyAlignment="1">
      <alignment horizont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wrapText="1"/>
    </xf>
    <xf numFmtId="2" fontId="28" fillId="3" borderId="0" xfId="1" applyNumberFormat="1" applyFont="1" applyFill="1" applyAlignment="1" applyProtection="1">
      <alignment horizontal="center"/>
    </xf>
    <xf numFmtId="0" fontId="2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1" fillId="2" borderId="0" xfId="2" applyFont="1" applyFill="1">
      <alignment horizontal="left"/>
    </xf>
    <xf numFmtId="0" fontId="5" fillId="3" borderId="0" xfId="2" applyFont="1" applyFill="1" applyAlignment="1">
      <alignment horizontal="justify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0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15" fillId="2" borderId="11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2" fontId="18" fillId="2" borderId="8" xfId="2" applyNumberFormat="1" applyFont="1" applyFill="1" applyBorder="1" applyAlignment="1">
      <alignment horizontal="left" vertical="top" wrapText="1"/>
    </xf>
    <xf numFmtId="2" fontId="16" fillId="2" borderId="2" xfId="2" applyNumberFormat="1" applyFont="1" applyFill="1" applyBorder="1" applyAlignment="1">
      <alignment horizontal="center" vertical="center"/>
    </xf>
    <xf numFmtId="2" fontId="16" fillId="2" borderId="5" xfId="2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horizontal="left" wrapText="1"/>
    </xf>
    <xf numFmtId="0" fontId="5" fillId="3" borderId="0" xfId="2" applyFont="1" applyFill="1" applyAlignment="1">
      <alignment horizontal="left"/>
    </xf>
    <xf numFmtId="0" fontId="30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22" fillId="3" borderId="0" xfId="2" applyFont="1" applyFill="1" applyBorder="1" applyAlignment="1">
      <alignment horizontal="right"/>
    </xf>
    <xf numFmtId="0" fontId="1" fillId="3" borderId="0" xfId="2" applyFont="1" applyFill="1" applyBorder="1">
      <alignment horizontal="left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4;&#1058;&#1063;&#1025;&#1058;%20&#1054;%20&#1042;&#1067;&#1055;&#1054;&#1051;&#1053;&#1045;&#1053;&#1048;&#1048;%20&#1044;&#1054;&#1043;&#1054;&#1042;&#1054;&#1056;&#1040;%20&#1059;&#1055;&#1056;&#1040;&#1042;&#1051;&#1045;&#1053;&#1048;&#1071;%20&#1041;&#1043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Строителей 3"/>
      <sheetName val="Строителей 11"/>
      <sheetName val="Энергетиков 25"/>
      <sheetName val="Энергетиков 27"/>
      <sheetName val="Энергетиков 29"/>
      <sheetName val="Мира 1"/>
      <sheetName val="Мира 2"/>
      <sheetName val="Мира 6"/>
      <sheetName val="Энергетиков 31"/>
      <sheetName val="Энергетиков 33"/>
      <sheetName val="Энергетиков 35"/>
      <sheetName val="Энергетиков 39"/>
      <sheetName val="Энергетиков 41"/>
      <sheetName val="Энергетиков 45"/>
      <sheetName val="Энергетиков 51"/>
      <sheetName val="Энергетиков 53"/>
      <sheetName val="Мира 5"/>
      <sheetName val="Мира 9"/>
      <sheetName val="Мира 16"/>
      <sheetName val="Мира 17"/>
      <sheetName val="Мира 21"/>
      <sheetName val="Садовая 3"/>
      <sheetName val="Садовая 5"/>
      <sheetName val="Садовая 7"/>
      <sheetName val="Садовая 7а"/>
      <sheetName val="Садовая 9"/>
      <sheetName val="Садовая 9а"/>
      <sheetName val="Садовая 17"/>
    </sheetNames>
    <sheetDataSet>
      <sheetData sheetId="0">
        <row r="14">
          <cell r="D14">
            <v>5676.9</v>
          </cell>
        </row>
        <row r="32">
          <cell r="I32">
            <v>6.0958393378119622</v>
          </cell>
        </row>
        <row r="33">
          <cell r="I33">
            <v>0.29582883140619276</v>
          </cell>
        </row>
        <row r="34">
          <cell r="I34">
            <v>0.79185310108399454</v>
          </cell>
        </row>
        <row r="35">
          <cell r="I35">
            <v>8.9283173273998635</v>
          </cell>
        </row>
        <row r="36">
          <cell r="I36">
            <v>1.3511007731053226</v>
          </cell>
        </row>
        <row r="37">
          <cell r="I37">
            <v>6.6477878069395953</v>
          </cell>
        </row>
        <row r="38">
          <cell r="I38">
            <v>32.242814260474915</v>
          </cell>
        </row>
        <row r="39">
          <cell r="I39">
            <v>0.15157781309428001</v>
          </cell>
        </row>
        <row r="40">
          <cell r="I40">
            <v>3.9357486074081875</v>
          </cell>
        </row>
        <row r="41">
          <cell r="I41">
            <v>1.8475197800420007</v>
          </cell>
        </row>
        <row r="42">
          <cell r="I42">
            <v>79.64049207032312</v>
          </cell>
        </row>
        <row r="43">
          <cell r="I43">
            <v>21.656869752063766</v>
          </cell>
        </row>
        <row r="44">
          <cell r="I44">
            <v>2.1265610723083954</v>
          </cell>
        </row>
        <row r="45">
          <cell r="I45">
            <v>2.9856420223719509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1"/>
  <sheetViews>
    <sheetView tabSelected="1" view="pageBreakPreview" zoomScaleSheetLayoutView="100" workbookViewId="0">
      <selection sqref="A1:IV65536"/>
    </sheetView>
  </sheetViews>
  <sheetFormatPr defaultRowHeight="12.75"/>
  <cols>
    <col min="1" max="1" width="13.28515625" style="2" customWidth="1"/>
    <col min="2" max="2" width="11.85546875" style="2" customWidth="1"/>
    <col min="3" max="3" width="13.85546875" style="2" customWidth="1"/>
    <col min="4" max="4" width="12" style="2" customWidth="1"/>
    <col min="5" max="5" width="15.28515625" style="2" customWidth="1"/>
    <col min="6" max="6" width="19.28515625" style="2" customWidth="1"/>
    <col min="7" max="7" width="17.85546875" style="2" customWidth="1"/>
    <col min="8" max="8" width="15.570312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16384" width="9.140625" style="2"/>
  </cols>
  <sheetData>
    <row r="1" spans="1:16" ht="18">
      <c r="A1" s="129" t="s">
        <v>0</v>
      </c>
      <c r="B1" s="129"/>
      <c r="C1" s="129"/>
      <c r="D1" s="129"/>
      <c r="E1" s="129"/>
      <c r="F1" s="129"/>
      <c r="G1" s="129"/>
      <c r="H1" s="129"/>
      <c r="I1" s="1"/>
      <c r="J1" s="1"/>
      <c r="K1" s="1"/>
      <c r="L1" s="1"/>
      <c r="M1" s="1"/>
      <c r="N1" s="1"/>
      <c r="O1" s="1"/>
    </row>
    <row r="2" spans="1:16" ht="18">
      <c r="A2" s="129" t="s">
        <v>84</v>
      </c>
      <c r="B2" s="129"/>
      <c r="C2" s="129"/>
      <c r="D2" s="129"/>
      <c r="E2" s="129"/>
      <c r="F2" s="129"/>
      <c r="G2" s="129"/>
      <c r="H2" s="129"/>
      <c r="I2" s="1"/>
      <c r="J2" s="1"/>
      <c r="K2" s="1"/>
      <c r="L2" s="1"/>
      <c r="M2" s="1"/>
      <c r="N2" s="1"/>
      <c r="O2" s="1"/>
    </row>
    <row r="3" spans="1:16" ht="18">
      <c r="A3" s="130" t="s">
        <v>76</v>
      </c>
      <c r="B3" s="130"/>
      <c r="C3" s="130"/>
      <c r="D3" s="130"/>
      <c r="E3" s="130"/>
      <c r="F3" s="130"/>
      <c r="G3" s="130"/>
      <c r="H3" s="130"/>
      <c r="I3" s="3"/>
      <c r="J3" s="3"/>
      <c r="K3" s="3"/>
      <c r="L3" s="3"/>
      <c r="M3" s="3"/>
      <c r="N3" s="3"/>
      <c r="O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85</v>
      </c>
      <c r="B5" s="5"/>
      <c r="C5" s="5"/>
      <c r="D5" s="5"/>
      <c r="E5" s="133" t="s">
        <v>77</v>
      </c>
      <c r="F5" s="133"/>
      <c r="G5" s="133"/>
      <c r="H5" s="133"/>
      <c r="I5" s="6"/>
      <c r="J5" s="6"/>
    </row>
    <row r="6" spans="1:16" s="7" customFormat="1" ht="14.25">
      <c r="A6" s="5" t="s">
        <v>1</v>
      </c>
      <c r="B6" s="5"/>
      <c r="C6" s="5"/>
      <c r="D6" s="5"/>
      <c r="E6" s="133"/>
      <c r="F6" s="133"/>
      <c r="G6" s="133"/>
      <c r="H6" s="133"/>
      <c r="I6" s="6"/>
      <c r="J6" s="6"/>
    </row>
    <row r="7" spans="1:16" s="7" customFormat="1" ht="29.25" customHeight="1">
      <c r="A7" s="5" t="s">
        <v>86</v>
      </c>
      <c r="B7" s="5"/>
      <c r="C7" s="5"/>
      <c r="D7" s="5"/>
      <c r="E7" s="133"/>
      <c r="F7" s="133"/>
      <c r="G7" s="133"/>
      <c r="H7" s="133"/>
      <c r="I7" s="6"/>
      <c r="J7" s="6"/>
    </row>
    <row r="8" spans="1:16" s="7" customFormat="1" ht="14.25">
      <c r="A8" s="5" t="s">
        <v>87</v>
      </c>
      <c r="B8" s="5"/>
      <c r="C8" s="5"/>
      <c r="D8" s="5"/>
      <c r="E8" s="6"/>
      <c r="F8" s="6"/>
      <c r="G8" s="6"/>
      <c r="H8" s="6"/>
      <c r="I8" s="84"/>
      <c r="J8" s="84"/>
    </row>
    <row r="9" spans="1:16" s="7" customFormat="1" ht="14.25">
      <c r="A9" s="5" t="s">
        <v>2</v>
      </c>
      <c r="B9" s="5"/>
      <c r="C9" s="5"/>
      <c r="D9" s="5"/>
      <c r="E9" s="84" t="s">
        <v>3</v>
      </c>
      <c r="F9" s="6"/>
      <c r="G9" s="6"/>
      <c r="H9" s="6"/>
      <c r="I9" s="6"/>
      <c r="J9" s="6"/>
    </row>
    <row r="10" spans="1:16" s="7" customFormat="1" ht="14.25">
      <c r="A10" s="5" t="s">
        <v>72</v>
      </c>
      <c r="B10" s="5"/>
      <c r="C10" s="5"/>
      <c r="D10" s="5"/>
      <c r="F10" s="84"/>
      <c r="G10" s="84"/>
      <c r="H10" s="84"/>
      <c r="I10" s="84"/>
      <c r="J10" s="84"/>
    </row>
    <row r="11" spans="1:16" s="7" customFormat="1" ht="14.25">
      <c r="A11" s="5" t="s">
        <v>88</v>
      </c>
      <c r="B11" s="5"/>
      <c r="C11" s="5"/>
      <c r="D11" s="5"/>
      <c r="E11" s="5" t="s">
        <v>4</v>
      </c>
      <c r="F11" s="5"/>
      <c r="G11" s="5" t="s">
        <v>78</v>
      </c>
      <c r="I11" s="5"/>
      <c r="J11" s="5"/>
    </row>
    <row r="12" spans="1:16" s="7" customFormat="1" ht="14.25">
      <c r="A12" s="5" t="s">
        <v>89</v>
      </c>
      <c r="B12" s="5"/>
      <c r="C12" s="5"/>
      <c r="D12" s="5"/>
      <c r="E12" s="5" t="s">
        <v>5</v>
      </c>
      <c r="F12" s="5"/>
      <c r="G12" s="5" t="s">
        <v>79</v>
      </c>
      <c r="I12" s="5"/>
      <c r="J12" s="5"/>
    </row>
    <row r="13" spans="1:16" s="7" customFormat="1" ht="14.25">
      <c r="A13" s="5" t="s">
        <v>90</v>
      </c>
      <c r="B13" s="5"/>
      <c r="C13" s="5"/>
      <c r="D13" s="5"/>
      <c r="E13" s="5" t="s">
        <v>6</v>
      </c>
      <c r="F13" s="5"/>
      <c r="G13" s="5" t="s">
        <v>7</v>
      </c>
      <c r="I13" s="5"/>
      <c r="J13" s="5"/>
    </row>
    <row r="14" spans="1:16" s="7" customFormat="1" ht="14.25">
      <c r="A14" s="5" t="s">
        <v>91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92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73"/>
      <c r="B16" s="73"/>
      <c r="C16" s="73"/>
      <c r="D16" s="73"/>
      <c r="E16" s="5"/>
      <c r="F16" s="5"/>
      <c r="G16" s="5"/>
      <c r="H16" s="5"/>
      <c r="I16" s="74"/>
      <c r="J16" s="74"/>
      <c r="K16" s="75"/>
      <c r="L16" s="75"/>
      <c r="M16" s="75"/>
      <c r="N16" s="75"/>
      <c r="O16" s="75"/>
      <c r="P16" s="75"/>
    </row>
    <row r="17" spans="1:16" ht="30.2" customHeight="1">
      <c r="A17" s="122" t="s">
        <v>93</v>
      </c>
      <c r="B17" s="122"/>
      <c r="C17" s="122"/>
      <c r="D17" s="122"/>
      <c r="E17" s="122"/>
      <c r="F17" s="122"/>
      <c r="G17" s="122"/>
      <c r="H17" s="122"/>
      <c r="I17" s="6"/>
      <c r="J17" s="6"/>
      <c r="K17" s="8"/>
      <c r="L17" s="8"/>
      <c r="M17" s="8"/>
      <c r="N17" s="8"/>
      <c r="O17" s="8"/>
      <c r="P17" s="8"/>
    </row>
    <row r="18" spans="1:16" ht="15.75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31" t="s">
        <v>8</v>
      </c>
      <c r="B19" s="131"/>
      <c r="C19" s="131"/>
      <c r="D19" s="131"/>
      <c r="E19" s="131"/>
      <c r="F19" s="131"/>
      <c r="G19" s="131"/>
      <c r="H19" s="131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12"/>
      <c r="B20" s="132"/>
      <c r="C20" s="132"/>
      <c r="D20" s="132"/>
      <c r="E20" s="132"/>
      <c r="F20" s="132"/>
      <c r="G20" s="12"/>
      <c r="H20" s="13" t="s">
        <v>9</v>
      </c>
      <c r="I20" s="76"/>
      <c r="K20" s="8"/>
      <c r="M20" s="8"/>
      <c r="N20" s="8"/>
      <c r="O20" s="15"/>
    </row>
    <row r="21" spans="1:16" s="7" customFormat="1" ht="15" customHeight="1">
      <c r="A21" s="139" t="s">
        <v>10</v>
      </c>
      <c r="B21" s="140"/>
      <c r="C21" s="134" t="s">
        <v>11</v>
      </c>
      <c r="D21" s="147" t="s">
        <v>73</v>
      </c>
      <c r="E21" s="148"/>
      <c r="F21" s="134" t="s">
        <v>12</v>
      </c>
      <c r="G21" s="137" t="s">
        <v>13</v>
      </c>
      <c r="H21" s="137" t="s">
        <v>14</v>
      </c>
      <c r="I21" s="16"/>
    </row>
    <row r="22" spans="1:16" s="7" customFormat="1" ht="15" customHeight="1">
      <c r="A22" s="141"/>
      <c r="B22" s="142"/>
      <c r="C22" s="145"/>
      <c r="D22" s="149"/>
      <c r="E22" s="150"/>
      <c r="F22" s="135"/>
      <c r="G22" s="138"/>
      <c r="H22" s="138"/>
      <c r="I22" s="16"/>
    </row>
    <row r="23" spans="1:16" s="7" customFormat="1" ht="103.7" customHeight="1">
      <c r="A23" s="143"/>
      <c r="B23" s="144"/>
      <c r="C23" s="146"/>
      <c r="D23" s="151"/>
      <c r="E23" s="152"/>
      <c r="F23" s="136"/>
      <c r="G23" s="138"/>
      <c r="H23" s="138"/>
      <c r="I23" s="121"/>
      <c r="J23" s="57"/>
    </row>
    <row r="24" spans="1:16" s="79" customFormat="1" ht="14.25">
      <c r="A24" s="77"/>
      <c r="B24" s="17">
        <v>1084136</v>
      </c>
      <c r="C24" s="18">
        <v>1076051</v>
      </c>
      <c r="D24" s="154">
        <v>30776.880000000001</v>
      </c>
      <c r="E24" s="155"/>
      <c r="F24" s="19">
        <f>C24-B24</f>
        <v>-8085</v>
      </c>
      <c r="G24" s="80">
        <f>H55</f>
        <v>1055670.4068642114</v>
      </c>
      <c r="H24" s="20">
        <f>C24+D24-G24</f>
        <v>51157.473135788459</v>
      </c>
      <c r="I24" s="121"/>
      <c r="J24" s="78"/>
    </row>
    <row r="25" spans="1:16" s="79" customFormat="1" ht="41.45" customHeight="1">
      <c r="A25" s="153" t="s">
        <v>94</v>
      </c>
      <c r="B25" s="153"/>
      <c r="C25" s="153"/>
      <c r="D25" s="153"/>
      <c r="E25" s="153"/>
      <c r="F25" s="153"/>
      <c r="G25" s="153"/>
      <c r="H25" s="153"/>
      <c r="I25" s="88"/>
      <c r="J25" s="78"/>
    </row>
    <row r="26" spans="1:16" s="79" customFormat="1" ht="29.85" customHeight="1">
      <c r="A26" s="156" t="s">
        <v>95</v>
      </c>
      <c r="B26" s="156"/>
      <c r="C26" s="156"/>
      <c r="D26" s="156"/>
      <c r="E26" s="156"/>
      <c r="F26" s="156"/>
      <c r="G26" s="156"/>
      <c r="H26" s="156"/>
      <c r="I26" s="88"/>
      <c r="J26" s="78"/>
    </row>
    <row r="27" spans="1:16" ht="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8"/>
      <c r="L27" s="8"/>
      <c r="M27" s="8"/>
      <c r="N27" s="8"/>
      <c r="O27" s="8"/>
      <c r="P27" s="8"/>
    </row>
    <row r="28" spans="1:16" ht="14.25">
      <c r="A28" s="157" t="s">
        <v>96</v>
      </c>
      <c r="B28" s="157"/>
      <c r="C28" s="157"/>
      <c r="D28" s="157"/>
      <c r="E28" s="157"/>
      <c r="F28" s="157"/>
      <c r="G28" s="157"/>
      <c r="H28" s="157"/>
      <c r="I28" s="5"/>
      <c r="J28" s="5"/>
      <c r="K28" s="7"/>
      <c r="L28" s="7"/>
      <c r="M28" s="7"/>
      <c r="N28" s="7"/>
      <c r="O28" s="7"/>
      <c r="P28" s="7"/>
    </row>
    <row r="29" spans="1:16" ht="14.25">
      <c r="A29" s="5"/>
      <c r="B29" s="5"/>
      <c r="C29" s="5"/>
      <c r="D29" s="5"/>
      <c r="E29" s="5"/>
      <c r="F29" s="5"/>
      <c r="G29" s="24"/>
      <c r="H29" s="24"/>
      <c r="I29" s="5"/>
      <c r="J29" s="7"/>
      <c r="K29" s="7"/>
      <c r="L29" s="7"/>
      <c r="M29" s="7"/>
      <c r="N29" s="7"/>
      <c r="O29" s="7"/>
    </row>
    <row r="30" spans="1:16" ht="15" customHeight="1">
      <c r="A30" s="122" t="s">
        <v>15</v>
      </c>
      <c r="B30" s="122"/>
      <c r="C30" s="122"/>
      <c r="D30" s="122"/>
      <c r="E30" s="122"/>
      <c r="F30" s="122"/>
      <c r="G30" s="122"/>
      <c r="H30" s="122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8" s="14" customFormat="1" ht="15.75">
      <c r="A33" s="103" t="s">
        <v>17</v>
      </c>
      <c r="B33" s="103"/>
      <c r="C33" s="103"/>
      <c r="D33" s="103"/>
      <c r="E33" s="103"/>
      <c r="F33" s="103"/>
      <c r="G33" s="103"/>
      <c r="H33" s="103"/>
      <c r="I33" s="10"/>
      <c r="J33" s="10"/>
    </row>
    <row r="34" spans="1:18" s="14" customFormat="1">
      <c r="A34" s="26"/>
      <c r="B34" s="85"/>
      <c r="C34" s="163"/>
      <c r="D34" s="163"/>
      <c r="E34" s="164"/>
      <c r="F34" s="164"/>
      <c r="G34" s="85"/>
      <c r="H34" s="27" t="s">
        <v>18</v>
      </c>
      <c r="I34" s="27"/>
    </row>
    <row r="35" spans="1:18" s="14" customFormat="1" ht="15.75">
      <c r="A35" s="165" t="s">
        <v>19</v>
      </c>
      <c r="B35" s="166"/>
      <c r="C35" s="124" t="s">
        <v>20</v>
      </c>
      <c r="D35" s="126"/>
      <c r="E35" s="126"/>
      <c r="F35" s="126"/>
      <c r="G35" s="125"/>
      <c r="H35" s="28" t="s">
        <v>21</v>
      </c>
      <c r="L35" s="38"/>
      <c r="M35" s="38"/>
      <c r="N35" s="38"/>
      <c r="O35" s="38"/>
      <c r="P35" s="38"/>
      <c r="Q35" s="38"/>
      <c r="R35" s="38"/>
    </row>
    <row r="36" spans="1:18" s="14" customFormat="1" ht="15" customHeight="1">
      <c r="A36" s="112" t="s">
        <v>97</v>
      </c>
      <c r="B36" s="112"/>
      <c r="C36" s="29" t="s">
        <v>98</v>
      </c>
      <c r="D36" s="30"/>
      <c r="E36" s="30"/>
      <c r="F36" s="30"/>
      <c r="G36" s="30"/>
      <c r="H36" s="31">
        <f>1532+10966</f>
        <v>12498</v>
      </c>
      <c r="L36" s="38"/>
      <c r="M36" s="38"/>
      <c r="N36" s="38"/>
      <c r="O36" s="38"/>
      <c r="P36" s="38"/>
      <c r="Q36" s="38"/>
      <c r="R36" s="38"/>
    </row>
    <row r="37" spans="1:18" s="14" customFormat="1" ht="15" customHeight="1">
      <c r="A37" s="112"/>
      <c r="B37" s="112"/>
      <c r="C37" s="29" t="s">
        <v>99</v>
      </c>
      <c r="D37" s="30"/>
      <c r="E37" s="30"/>
      <c r="F37" s="30"/>
      <c r="G37" s="30"/>
      <c r="H37" s="31">
        <f>8043+33327</f>
        <v>41370</v>
      </c>
      <c r="I37" s="89"/>
      <c r="L37" s="38"/>
      <c r="M37" s="38"/>
      <c r="N37" s="38"/>
      <c r="O37" s="38"/>
      <c r="P37" s="38"/>
      <c r="Q37" s="38"/>
      <c r="R37" s="38"/>
    </row>
    <row r="38" spans="1:18" s="14" customFormat="1" ht="15" customHeight="1">
      <c r="A38" s="112"/>
      <c r="B38" s="112"/>
      <c r="C38" s="29" t="s">
        <v>100</v>
      </c>
      <c r="D38" s="30"/>
      <c r="E38" s="30"/>
      <c r="F38" s="30"/>
      <c r="G38" s="30"/>
      <c r="H38" s="31">
        <f>8055+21587+3840</f>
        <v>33482</v>
      </c>
      <c r="L38" s="38"/>
      <c r="M38" s="38"/>
      <c r="N38" s="38"/>
      <c r="O38" s="38"/>
      <c r="P38" s="38"/>
      <c r="Q38" s="38"/>
      <c r="R38" s="38"/>
    </row>
    <row r="39" spans="1:18" s="14" customFormat="1" ht="15" customHeight="1">
      <c r="A39" s="112"/>
      <c r="B39" s="112"/>
      <c r="C39" s="29"/>
      <c r="D39" s="30"/>
      <c r="E39" s="30"/>
      <c r="F39" s="30"/>
      <c r="G39" s="90"/>
      <c r="H39" s="32">
        <f>SUM(H36:H38)</f>
        <v>87350</v>
      </c>
      <c r="K39" s="91"/>
      <c r="L39" s="38"/>
      <c r="M39" s="38"/>
      <c r="N39" s="38"/>
      <c r="O39" s="38"/>
      <c r="P39" s="38"/>
      <c r="Q39" s="38"/>
      <c r="R39" s="38"/>
    </row>
    <row r="40" spans="1:18">
      <c r="A40" s="33"/>
      <c r="B40" s="33"/>
      <c r="C40" s="33"/>
      <c r="D40" s="33"/>
      <c r="E40" s="34"/>
      <c r="F40" s="34"/>
      <c r="G40" s="34"/>
      <c r="H40" s="34"/>
      <c r="I40" s="34"/>
      <c r="J40" s="34"/>
    </row>
    <row r="41" spans="1:18" ht="42.75" customHeight="1">
      <c r="A41" s="122" t="s">
        <v>101</v>
      </c>
      <c r="B41" s="122"/>
      <c r="C41" s="122"/>
      <c r="D41" s="122"/>
      <c r="E41" s="122"/>
      <c r="F41" s="122"/>
      <c r="G41" s="122"/>
      <c r="H41" s="122"/>
      <c r="I41" s="6"/>
      <c r="J41" s="6"/>
    </row>
    <row r="42" spans="1:18">
      <c r="A42" s="33"/>
      <c r="B42" s="33"/>
      <c r="C42" s="33"/>
      <c r="D42" s="33"/>
      <c r="E42" s="34"/>
      <c r="F42" s="34"/>
      <c r="G42" s="34"/>
      <c r="H42" s="34"/>
      <c r="I42" s="34"/>
      <c r="J42" s="34"/>
    </row>
    <row r="43" spans="1:18" ht="33" customHeight="1">
      <c r="A43" s="123" t="s">
        <v>80</v>
      </c>
      <c r="B43" s="123"/>
      <c r="C43" s="123"/>
      <c r="D43" s="123"/>
      <c r="E43" s="123"/>
      <c r="F43" s="123"/>
      <c r="G43" s="123"/>
      <c r="H43" s="123"/>
      <c r="I43" s="35"/>
      <c r="J43" s="35"/>
      <c r="K43" s="11"/>
      <c r="L43" s="11"/>
      <c r="M43" s="11"/>
      <c r="N43" s="11"/>
      <c r="O43" s="11"/>
      <c r="P43" s="11"/>
    </row>
    <row r="44" spans="1:18" ht="15">
      <c r="A44" s="36"/>
      <c r="B44" s="36"/>
      <c r="C44" s="36"/>
      <c r="D44" s="36"/>
      <c r="E44" s="36"/>
      <c r="F44" s="36"/>
      <c r="G44" s="36"/>
      <c r="H44" s="37" t="s">
        <v>22</v>
      </c>
      <c r="J44" s="36"/>
      <c r="M44" s="36"/>
      <c r="N44" s="36"/>
      <c r="O44" s="36"/>
      <c r="P44" s="36"/>
    </row>
    <row r="45" spans="1:18" ht="15.75">
      <c r="A45" s="124" t="s">
        <v>19</v>
      </c>
      <c r="B45" s="125"/>
      <c r="C45" s="124" t="s">
        <v>102</v>
      </c>
      <c r="D45" s="126"/>
      <c r="E45" s="126"/>
      <c r="F45" s="126"/>
      <c r="G45" s="125"/>
      <c r="H45" s="28" t="s">
        <v>21</v>
      </c>
      <c r="I45" s="36"/>
      <c r="J45" s="36"/>
      <c r="K45" s="36"/>
      <c r="L45" s="36"/>
    </row>
    <row r="46" spans="1:18" ht="15" customHeight="1">
      <c r="A46" s="112" t="s">
        <v>97</v>
      </c>
      <c r="B46" s="112"/>
      <c r="C46" s="113" t="s">
        <v>103</v>
      </c>
      <c r="D46" s="114"/>
      <c r="E46" s="114"/>
      <c r="F46" s="114"/>
      <c r="G46" s="115"/>
      <c r="H46" s="31">
        <f>2754+1422</f>
        <v>4176</v>
      </c>
      <c r="I46" s="36"/>
      <c r="J46" s="36"/>
      <c r="K46" s="36"/>
      <c r="L46" s="36"/>
    </row>
    <row r="47" spans="1:18" ht="15" customHeight="1">
      <c r="A47" s="112"/>
      <c r="B47" s="112"/>
      <c r="C47" s="29" t="s">
        <v>104</v>
      </c>
      <c r="D47" s="92"/>
      <c r="E47" s="92"/>
      <c r="F47" s="92"/>
      <c r="G47" s="93"/>
      <c r="H47" s="31">
        <f>3743+3030</f>
        <v>6773</v>
      </c>
      <c r="I47" s="36"/>
      <c r="J47" s="36"/>
      <c r="K47" s="36"/>
      <c r="L47" s="36"/>
    </row>
    <row r="48" spans="1:18" ht="14.25">
      <c r="A48" s="112"/>
      <c r="B48" s="112"/>
      <c r="C48" s="116" t="s">
        <v>23</v>
      </c>
      <c r="D48" s="116"/>
      <c r="E48" s="116"/>
      <c r="F48" s="116"/>
      <c r="G48" s="116"/>
      <c r="H48" s="94">
        <v>6470</v>
      </c>
      <c r="I48" s="34"/>
      <c r="J48" s="34"/>
    </row>
    <row r="49" spans="1:22" ht="14.25">
      <c r="A49" s="33"/>
      <c r="B49" s="33"/>
      <c r="C49" s="95"/>
      <c r="D49" s="95"/>
      <c r="E49" s="95"/>
      <c r="F49" s="95"/>
      <c r="G49" s="95"/>
      <c r="H49" s="34"/>
      <c r="I49" s="34"/>
      <c r="J49" s="34"/>
    </row>
    <row r="50" spans="1:22">
      <c r="A50" s="38" t="s">
        <v>81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22" ht="18" customHeight="1">
      <c r="A51" s="117" t="s">
        <v>69</v>
      </c>
      <c r="B51" s="117"/>
      <c r="C51" s="117"/>
      <c r="D51" s="117"/>
      <c r="E51" s="117"/>
      <c r="F51" s="117"/>
      <c r="G51" s="117"/>
      <c r="H51" s="117"/>
      <c r="I51" s="39"/>
      <c r="J51" s="39"/>
    </row>
    <row r="52" spans="1:22" ht="12.2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22" ht="15.75">
      <c r="A53" s="118" t="s">
        <v>24</v>
      </c>
      <c r="B53" s="118"/>
      <c r="C53" s="118"/>
      <c r="D53" s="118"/>
      <c r="E53" s="118"/>
      <c r="F53" s="118"/>
      <c r="G53" s="118"/>
      <c r="H53" s="118"/>
      <c r="I53" s="11"/>
      <c r="J53" s="11"/>
    </row>
    <row r="54" spans="1:22" ht="15.75">
      <c r="A54" s="86"/>
      <c r="B54" s="86"/>
      <c r="C54" s="86"/>
      <c r="D54" s="86"/>
      <c r="E54" s="86"/>
      <c r="F54" s="86"/>
      <c r="G54" s="86"/>
      <c r="H54" s="37" t="s">
        <v>25</v>
      </c>
      <c r="J54" s="86"/>
    </row>
    <row r="55" spans="1:22" ht="15.75">
      <c r="A55" s="119" t="s">
        <v>26</v>
      </c>
      <c r="B55" s="119"/>
      <c r="C55" s="119"/>
      <c r="D55" s="119"/>
      <c r="E55" s="119"/>
      <c r="F55" s="119"/>
      <c r="G55" s="120"/>
      <c r="H55" s="40">
        <f>SUM(H63:H75)+H57+H62</f>
        <v>1055670.4068642114</v>
      </c>
      <c r="I55" s="41"/>
      <c r="J55" s="41"/>
    </row>
    <row r="56" spans="1:22" ht="15">
      <c r="A56" s="42" t="s">
        <v>27</v>
      </c>
      <c r="B56" s="160" t="s">
        <v>28</v>
      </c>
      <c r="C56" s="161"/>
      <c r="D56" s="161"/>
      <c r="E56" s="161"/>
      <c r="F56" s="161"/>
      <c r="G56" s="162"/>
      <c r="H56" s="43" t="s">
        <v>29</v>
      </c>
      <c r="I56" s="22"/>
    </row>
    <row r="57" spans="1:22" ht="15.75">
      <c r="A57" s="44" t="s">
        <v>30</v>
      </c>
      <c r="B57" s="29" t="s">
        <v>31</v>
      </c>
      <c r="C57" s="30"/>
      <c r="D57" s="30"/>
      <c r="E57" s="30"/>
      <c r="F57" s="30"/>
      <c r="G57" s="30"/>
      <c r="H57" s="96">
        <f>SUM(H58:H61)</f>
        <v>106134.47033682473</v>
      </c>
      <c r="I57" s="21"/>
      <c r="K57" s="45"/>
    </row>
    <row r="58" spans="1:22" ht="15">
      <c r="A58" s="44"/>
      <c r="B58" s="29" t="s">
        <v>105</v>
      </c>
      <c r="C58" s="30"/>
      <c r="D58" s="30"/>
      <c r="E58" s="30"/>
      <c r="F58" s="30"/>
      <c r="G58" s="30"/>
      <c r="H58" s="94">
        <f>9943+1674</f>
        <v>11617</v>
      </c>
      <c r="I58" s="81">
        <f>SUM(H58:H60)</f>
        <v>71529</v>
      </c>
      <c r="K58" s="106"/>
      <c r="L58" s="106"/>
      <c r="M58" s="106"/>
      <c r="N58" s="106"/>
      <c r="O58" s="106"/>
      <c r="P58" s="106"/>
      <c r="Q58" s="106"/>
    </row>
    <row r="59" spans="1:22" ht="15">
      <c r="A59" s="44"/>
      <c r="B59" s="29" t="s">
        <v>82</v>
      </c>
      <c r="C59" s="30"/>
      <c r="D59" s="30"/>
      <c r="E59" s="30"/>
      <c r="F59" s="30"/>
      <c r="G59" s="30"/>
      <c r="H59" s="94">
        <v>26619</v>
      </c>
      <c r="I59" s="21"/>
      <c r="K59" s="106"/>
      <c r="L59" s="106"/>
      <c r="M59" s="106"/>
      <c r="N59" s="106"/>
      <c r="O59" s="106"/>
      <c r="P59" s="106"/>
      <c r="Q59" s="106"/>
    </row>
    <row r="60" spans="1:22" ht="15">
      <c r="A60" s="44"/>
      <c r="B60" s="29" t="s">
        <v>106</v>
      </c>
      <c r="C60" s="30"/>
      <c r="D60" s="30"/>
      <c r="E60" s="30"/>
      <c r="F60" s="30"/>
      <c r="G60" s="30"/>
      <c r="H60" s="94">
        <f>30297+2996</f>
        <v>33293</v>
      </c>
      <c r="I60" s="21"/>
      <c r="K60" s="106"/>
      <c r="L60" s="106"/>
      <c r="M60" s="106"/>
      <c r="N60" s="106"/>
      <c r="O60" s="106"/>
      <c r="P60" s="106"/>
      <c r="Q60" s="106"/>
    </row>
    <row r="61" spans="1:22" ht="47.25" customHeight="1">
      <c r="A61" s="44"/>
      <c r="B61" s="107" t="s">
        <v>107</v>
      </c>
      <c r="C61" s="108"/>
      <c r="D61" s="108"/>
      <c r="E61" s="108"/>
      <c r="F61" s="108"/>
      <c r="G61" s="108"/>
      <c r="H61" s="94">
        <f>[1]Основное!$D$14*[1]Основное!I32</f>
        <v>34605.470336824728</v>
      </c>
      <c r="I61" s="21"/>
      <c r="K61" s="97"/>
      <c r="L61" s="97"/>
      <c r="M61" s="97"/>
      <c r="N61" s="97"/>
      <c r="O61" s="97"/>
      <c r="P61" s="97"/>
      <c r="Q61" s="97"/>
    </row>
    <row r="62" spans="1:22" ht="29.85" customHeight="1">
      <c r="A62" s="44" t="s">
        <v>32</v>
      </c>
      <c r="B62" s="109" t="s">
        <v>74</v>
      </c>
      <c r="C62" s="110"/>
      <c r="D62" s="110"/>
      <c r="E62" s="110"/>
      <c r="F62" s="110"/>
      <c r="G62" s="111"/>
      <c r="H62" s="94">
        <f>6470+[1]Основное!I33*[1]Основное!D14</f>
        <v>8149.3906930098155</v>
      </c>
      <c r="I62" s="21"/>
      <c r="K62" s="106"/>
      <c r="L62" s="106"/>
      <c r="M62" s="106"/>
      <c r="N62" s="106"/>
      <c r="O62" s="106"/>
      <c r="P62" s="106"/>
      <c r="Q62" s="106"/>
    </row>
    <row r="63" spans="1:22" ht="15">
      <c r="A63" s="44" t="s">
        <v>33</v>
      </c>
      <c r="B63" s="46" t="s">
        <v>34</v>
      </c>
      <c r="C63" s="30"/>
      <c r="D63" s="30"/>
      <c r="E63" s="30"/>
      <c r="F63" s="30"/>
      <c r="G63" s="30"/>
      <c r="H63" s="94">
        <f>[1]Основное!$D$14*[1]Основное!I34</f>
        <v>4495.2708695437286</v>
      </c>
      <c r="I63" s="21"/>
      <c r="K63" s="97"/>
      <c r="L63" s="97"/>
      <c r="M63" s="97"/>
      <c r="N63" s="97"/>
      <c r="O63" s="97"/>
      <c r="P63" s="97"/>
      <c r="Q63" s="97"/>
    </row>
    <row r="64" spans="1:22" ht="14.25">
      <c r="A64" s="44" t="s">
        <v>35</v>
      </c>
      <c r="B64" s="29" t="s">
        <v>36</v>
      </c>
      <c r="C64" s="30"/>
      <c r="D64" s="30"/>
      <c r="E64" s="30"/>
      <c r="F64" s="30"/>
      <c r="G64" s="30"/>
      <c r="H64" s="94">
        <f>[1]Основное!$D$14*[1]Основное!I35</f>
        <v>50685.164635916284</v>
      </c>
      <c r="I64" s="47"/>
      <c r="J64" s="47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</row>
    <row r="65" spans="1:22" ht="14.25">
      <c r="A65" s="44" t="s">
        <v>37</v>
      </c>
      <c r="B65" s="29" t="s">
        <v>38</v>
      </c>
      <c r="C65" s="30"/>
      <c r="D65" s="30"/>
      <c r="E65" s="30"/>
      <c r="F65" s="30"/>
      <c r="G65" s="30"/>
      <c r="H65" s="94">
        <f>[1]Основное!$D$14*[1]Основное!I36</f>
        <v>7670.0639788416056</v>
      </c>
      <c r="I65" s="47"/>
      <c r="J65" s="4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</row>
    <row r="66" spans="1:22" ht="15">
      <c r="A66" s="44" t="s">
        <v>39</v>
      </c>
      <c r="B66" s="48" t="s">
        <v>40</v>
      </c>
      <c r="C66" s="30"/>
      <c r="D66" s="30"/>
      <c r="E66" s="30"/>
      <c r="F66" s="30"/>
      <c r="G66" s="30"/>
      <c r="H66" s="94">
        <f>[1]Основное!$D$14*[1]Основное!I37</f>
        <v>37738.826601215384</v>
      </c>
      <c r="I66" s="21"/>
    </row>
    <row r="67" spans="1:22" ht="15">
      <c r="A67" s="44" t="s">
        <v>41</v>
      </c>
      <c r="B67" s="29" t="s">
        <v>42</v>
      </c>
      <c r="C67" s="30"/>
      <c r="D67" s="30"/>
      <c r="E67" s="30"/>
      <c r="F67" s="30"/>
      <c r="G67" s="30"/>
      <c r="H67" s="94">
        <f>[1]Основное!$D$14*[1]Основное!I38</f>
        <v>183039.23227529004</v>
      </c>
      <c r="I67" s="21"/>
    </row>
    <row r="68" spans="1:22" ht="15">
      <c r="A68" s="44" t="s">
        <v>43</v>
      </c>
      <c r="B68" s="29" t="s">
        <v>44</v>
      </c>
      <c r="C68" s="30"/>
      <c r="D68" s="30"/>
      <c r="E68" s="30"/>
      <c r="F68" s="30"/>
      <c r="G68" s="30"/>
      <c r="H68" s="94">
        <f>[1]Основное!$D$14*[1]Основное!I39+4100*3</f>
        <v>13160.492087154918</v>
      </c>
      <c r="I68" s="21"/>
    </row>
    <row r="69" spans="1:22" ht="15">
      <c r="A69" s="44" t="s">
        <v>45</v>
      </c>
      <c r="B69" s="29" t="s">
        <v>108</v>
      </c>
      <c r="C69" s="30"/>
      <c r="D69" s="30"/>
      <c r="E69" s="30"/>
      <c r="F69" s="30"/>
      <c r="G69" s="30"/>
      <c r="H69" s="94">
        <f>[1]Основное!$D$14*[1]Основное!I40</f>
        <v>22342.851269395538</v>
      </c>
      <c r="I69" s="21"/>
    </row>
    <row r="70" spans="1:22" ht="15">
      <c r="A70" s="44" t="s">
        <v>46</v>
      </c>
      <c r="B70" s="29" t="s">
        <v>47</v>
      </c>
      <c r="C70" s="30"/>
      <c r="D70" s="30"/>
      <c r="E70" s="30"/>
      <c r="F70" s="30"/>
      <c r="G70" s="30"/>
      <c r="H70" s="94">
        <f>[1]Основное!$D$14*[1]Основное!I41</f>
        <v>10488.185039320433</v>
      </c>
      <c r="I70" s="21"/>
    </row>
    <row r="71" spans="1:22" ht="15">
      <c r="A71" s="44" t="s">
        <v>48</v>
      </c>
      <c r="B71" s="29" t="s">
        <v>49</v>
      </c>
      <c r="C71" s="30"/>
      <c r="D71" s="30"/>
      <c r="E71" s="30"/>
      <c r="F71" s="30"/>
      <c r="G71" s="30"/>
      <c r="H71" s="94">
        <f>[1]Основное!$D$14*[1]Основное!I42</f>
        <v>452111.10943401727</v>
      </c>
      <c r="I71" s="21"/>
    </row>
    <row r="72" spans="1:22" ht="15">
      <c r="A72" s="44" t="s">
        <v>50</v>
      </c>
      <c r="B72" s="29" t="s">
        <v>51</v>
      </c>
      <c r="C72" s="30"/>
      <c r="D72" s="30"/>
      <c r="E72" s="30"/>
      <c r="F72" s="30"/>
      <c r="G72" s="30"/>
      <c r="H72" s="94">
        <f>[1]Основное!$D$14*[1]Основное!I43</f>
        <v>122943.88389549078</v>
      </c>
      <c r="I72" s="21"/>
    </row>
    <row r="73" spans="1:22" ht="15">
      <c r="A73" s="44" t="s">
        <v>52</v>
      </c>
      <c r="B73" s="29" t="s">
        <v>53</v>
      </c>
      <c r="C73" s="30"/>
      <c r="D73" s="30"/>
      <c r="E73" s="30"/>
      <c r="F73" s="30"/>
      <c r="G73" s="30"/>
      <c r="H73" s="94">
        <f>[1]Основное!$D$14*[1]Основное!I44</f>
        <v>12072.274551387529</v>
      </c>
      <c r="I73" s="21"/>
    </row>
    <row r="74" spans="1:22" ht="15">
      <c r="A74" s="44" t="s">
        <v>54</v>
      </c>
      <c r="B74" s="29" t="s">
        <v>66</v>
      </c>
      <c r="C74" s="30"/>
      <c r="D74" s="30"/>
      <c r="E74" s="30"/>
      <c r="F74" s="30"/>
      <c r="G74" s="30"/>
      <c r="H74" s="94">
        <f>[1]Основное!$D$14*[1]Основное!I45</f>
        <v>16949.191196803327</v>
      </c>
      <c r="I74" s="21"/>
    </row>
    <row r="75" spans="1:22" ht="14.25">
      <c r="A75" s="44" t="s">
        <v>55</v>
      </c>
      <c r="B75" s="29" t="s">
        <v>70</v>
      </c>
      <c r="C75" s="30"/>
      <c r="D75" s="30"/>
      <c r="E75" s="30"/>
      <c r="F75" s="30"/>
      <c r="G75" s="30"/>
      <c r="H75" s="31">
        <v>7690</v>
      </c>
      <c r="I75" s="47"/>
      <c r="J75" s="47"/>
    </row>
    <row r="76" spans="1:22" ht="14.25">
      <c r="A76" s="98"/>
      <c r="B76" s="23"/>
      <c r="C76" s="23"/>
      <c r="D76" s="23"/>
      <c r="E76" s="23"/>
      <c r="F76" s="23"/>
      <c r="G76" s="23"/>
      <c r="H76" s="99"/>
      <c r="I76" s="47"/>
      <c r="J76" s="47"/>
    </row>
    <row r="77" spans="1:22" s="14" customFormat="1" ht="26.45" customHeight="1">
      <c r="A77" s="101" t="s">
        <v>109</v>
      </c>
      <c r="B77" s="101"/>
      <c r="C77" s="101"/>
      <c r="D77" s="101"/>
      <c r="E77" s="101"/>
      <c r="F77" s="101"/>
      <c r="G77" s="101"/>
      <c r="H77" s="101"/>
      <c r="I77" s="49"/>
      <c r="J77" s="49"/>
      <c r="K77" s="50"/>
    </row>
    <row r="78" spans="1:22" s="14" customFormat="1">
      <c r="A78" s="51"/>
      <c r="B78" s="102"/>
      <c r="C78" s="102"/>
      <c r="D78" s="102"/>
      <c r="E78" s="102"/>
      <c r="F78" s="102"/>
      <c r="G78" s="102"/>
      <c r="H78" s="102"/>
      <c r="I78" s="52"/>
      <c r="J78" s="52"/>
    </row>
    <row r="79" spans="1:22" s="14" customFormat="1" ht="15.75">
      <c r="A79" s="103" t="s">
        <v>56</v>
      </c>
      <c r="B79" s="103"/>
      <c r="C79" s="103"/>
      <c r="D79" s="103"/>
      <c r="E79" s="103"/>
      <c r="F79" s="103"/>
      <c r="G79" s="103"/>
      <c r="I79" s="51"/>
    </row>
    <row r="80" spans="1:22" s="14" customFormat="1" ht="15.75">
      <c r="A80" s="22"/>
      <c r="B80" s="22"/>
      <c r="C80" s="22"/>
      <c r="D80" s="22"/>
      <c r="E80" s="10"/>
      <c r="F80" s="50"/>
      <c r="G80" s="53" t="s">
        <v>57</v>
      </c>
      <c r="H80" s="52"/>
      <c r="I80" s="52"/>
    </row>
    <row r="81" spans="1:15" s="57" customFormat="1" ht="46.5" customHeight="1">
      <c r="A81" s="54" t="s">
        <v>58</v>
      </c>
      <c r="B81" s="54" t="s">
        <v>71</v>
      </c>
      <c r="C81" s="55" t="s">
        <v>59</v>
      </c>
      <c r="D81" s="56" t="s">
        <v>83</v>
      </c>
      <c r="E81" s="56" t="s">
        <v>60</v>
      </c>
      <c r="F81" s="56" t="s">
        <v>110</v>
      </c>
      <c r="G81" s="83" t="s">
        <v>75</v>
      </c>
      <c r="J81" s="23"/>
    </row>
    <row r="82" spans="1:15" s="57" customFormat="1" ht="15">
      <c r="A82" s="58">
        <v>1496.88</v>
      </c>
      <c r="B82" s="82">
        <v>6480</v>
      </c>
      <c r="C82" s="58">
        <v>12000</v>
      </c>
      <c r="D82" s="59">
        <v>6000</v>
      </c>
      <c r="E82" s="59">
        <v>3000</v>
      </c>
      <c r="F82" s="59">
        <f>150*12</f>
        <v>1800</v>
      </c>
      <c r="G82" s="60">
        <f>SUM(A82:F82)</f>
        <v>30776.880000000001</v>
      </c>
      <c r="H82" s="23"/>
      <c r="I82" s="23"/>
      <c r="J82" s="23"/>
    </row>
    <row r="83" spans="1:15" s="14" customFormat="1" ht="15">
      <c r="A83" s="61"/>
      <c r="B83" s="61"/>
      <c r="C83" s="62"/>
      <c r="D83" s="62"/>
      <c r="E83" s="62"/>
      <c r="F83" s="62"/>
      <c r="G83" s="50"/>
      <c r="H83" s="52"/>
      <c r="I83" s="52"/>
      <c r="J83" s="52"/>
    </row>
    <row r="84" spans="1:15" s="14" customFormat="1" ht="92.25" customHeight="1">
      <c r="A84" s="104" t="s">
        <v>61</v>
      </c>
      <c r="B84" s="104"/>
      <c r="C84" s="104"/>
      <c r="D84" s="104"/>
      <c r="E84" s="104"/>
      <c r="F84" s="104"/>
      <c r="G84" s="104"/>
      <c r="H84" s="104"/>
      <c r="I84" s="63"/>
      <c r="J84" s="63"/>
      <c r="K84" s="63"/>
      <c r="L84" s="63"/>
    </row>
    <row r="85" spans="1:15" ht="62.45" customHeight="1">
      <c r="A85" s="127" t="s">
        <v>62</v>
      </c>
      <c r="B85" s="127"/>
      <c r="C85" s="127"/>
      <c r="D85" s="127"/>
      <c r="E85" s="127"/>
      <c r="F85" s="127"/>
      <c r="G85" s="127"/>
      <c r="H85" s="127"/>
      <c r="I85" s="64"/>
      <c r="J85" s="64"/>
      <c r="K85" s="64"/>
      <c r="L85" s="64"/>
      <c r="M85" s="64"/>
      <c r="N85" s="64"/>
      <c r="O85" s="64"/>
    </row>
    <row r="86" spans="1: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</row>
    <row r="87" spans="1:15" ht="15">
      <c r="A87" s="105" t="s">
        <v>63</v>
      </c>
      <c r="B87" s="105"/>
      <c r="C87" s="105"/>
      <c r="D87" s="105"/>
      <c r="E87" s="105"/>
      <c r="F87" s="105"/>
      <c r="G87" s="105"/>
      <c r="H87" s="105"/>
      <c r="I87" s="66"/>
      <c r="J87" s="67"/>
      <c r="K87" s="67"/>
      <c r="L87" s="67"/>
      <c r="M87" s="67"/>
      <c r="N87" s="67"/>
      <c r="O87" s="67"/>
    </row>
    <row r="88" spans="1:15" ht="15">
      <c r="A88" s="105" t="s">
        <v>64</v>
      </c>
      <c r="B88" s="105"/>
      <c r="C88" s="105"/>
      <c r="D88" s="105"/>
      <c r="E88" s="105"/>
      <c r="F88" s="105"/>
      <c r="G88" s="105"/>
      <c r="H88" s="105"/>
      <c r="I88" s="66"/>
      <c r="J88" s="67"/>
      <c r="K88" s="67"/>
      <c r="L88" s="67"/>
      <c r="M88" s="67"/>
      <c r="N88" s="67"/>
      <c r="O88" s="67"/>
    </row>
    <row r="89" spans="1:15" ht="14.25">
      <c r="A89" s="128" t="s">
        <v>65</v>
      </c>
      <c r="B89" s="128"/>
      <c r="C89" s="128"/>
      <c r="D89" s="128"/>
      <c r="E89" s="128"/>
      <c r="F89" s="128"/>
      <c r="G89" s="128"/>
      <c r="H89" s="128"/>
      <c r="I89" s="68"/>
      <c r="J89" s="68"/>
      <c r="K89" s="68"/>
      <c r="L89" s="68"/>
      <c r="M89" s="68"/>
      <c r="N89" s="68"/>
      <c r="O89" s="68"/>
    </row>
    <row r="90" spans="1:15" ht="15">
      <c r="A90" s="159" t="s">
        <v>67</v>
      </c>
      <c r="B90" s="159"/>
      <c r="C90" s="159"/>
      <c r="D90" s="159"/>
      <c r="E90" s="159"/>
      <c r="F90" s="159"/>
      <c r="G90" s="159"/>
      <c r="H90" s="159"/>
      <c r="I90" s="69"/>
      <c r="J90" s="70"/>
      <c r="K90" s="70"/>
      <c r="L90" s="70"/>
      <c r="M90" s="70"/>
      <c r="N90" s="70"/>
      <c r="O90" s="70"/>
    </row>
    <row r="91" spans="1:15" ht="15">
      <c r="A91" s="158" t="s">
        <v>68</v>
      </c>
      <c r="B91" s="158"/>
      <c r="C91" s="158"/>
      <c r="D91" s="158"/>
      <c r="E91" s="158"/>
      <c r="F91" s="158"/>
      <c r="G91" s="158"/>
      <c r="H91" s="158"/>
      <c r="I91" s="71"/>
      <c r="J91" s="72"/>
      <c r="K91" s="72"/>
      <c r="L91" s="72"/>
      <c r="M91" s="72"/>
      <c r="N91" s="72"/>
      <c r="O91" s="72"/>
    </row>
  </sheetData>
  <mergeCells count="53">
    <mergeCell ref="A88:H88"/>
    <mergeCell ref="A91:H91"/>
    <mergeCell ref="A90:H90"/>
    <mergeCell ref="B56:G56"/>
    <mergeCell ref="C34:D34"/>
    <mergeCell ref="E34:F34"/>
    <mergeCell ref="A35:B35"/>
    <mergeCell ref="C35:G35"/>
    <mergeCell ref="A25:H25"/>
    <mergeCell ref="D24:E24"/>
    <mergeCell ref="A26:H26"/>
    <mergeCell ref="A28:H28"/>
    <mergeCell ref="A30:H30"/>
    <mergeCell ref="A33:H33"/>
    <mergeCell ref="A89:H89"/>
    <mergeCell ref="A1:H1"/>
    <mergeCell ref="A2:H2"/>
    <mergeCell ref="A3:H3"/>
    <mergeCell ref="A17:H17"/>
    <mergeCell ref="A19:H19"/>
    <mergeCell ref="B20:F20"/>
    <mergeCell ref="E5:H7"/>
    <mergeCell ref="F21:F23"/>
    <mergeCell ref="G21:G23"/>
    <mergeCell ref="I23:I24"/>
    <mergeCell ref="A36:B39"/>
    <mergeCell ref="A41:H41"/>
    <mergeCell ref="A43:H43"/>
    <mergeCell ref="A45:B45"/>
    <mergeCell ref="C45:G45"/>
    <mergeCell ref="A21:B23"/>
    <mergeCell ref="C21:C23"/>
    <mergeCell ref="D21:E23"/>
    <mergeCell ref="H21:H23"/>
    <mergeCell ref="A46:B48"/>
    <mergeCell ref="C46:G46"/>
    <mergeCell ref="C48:G48"/>
    <mergeCell ref="A51:H51"/>
    <mergeCell ref="A53:H53"/>
    <mergeCell ref="A55:G55"/>
    <mergeCell ref="K58:Q58"/>
    <mergeCell ref="K59:Q59"/>
    <mergeCell ref="K60:Q60"/>
    <mergeCell ref="B61:G61"/>
    <mergeCell ref="B62:G62"/>
    <mergeCell ref="K62:Q62"/>
    <mergeCell ref="K64:V64"/>
    <mergeCell ref="A77:H77"/>
    <mergeCell ref="B78:H78"/>
    <mergeCell ref="A79:G79"/>
    <mergeCell ref="A84:H84"/>
    <mergeCell ref="A87:H87"/>
    <mergeCell ref="A85:H85"/>
  </mergeCells>
  <phoneticPr fontId="0" type="noConversion"/>
  <hyperlinks>
    <hyperlink ref="A89" r:id="rId1" display="blgorod@rambler.ru,"/>
  </hyperlinks>
  <pageMargins left="0.75" right="0.75" top="1" bottom="1" header="0.5" footer="0.5"/>
  <pageSetup paperSize="9" scale="48" orientation="portrait" verticalDpi="0" r:id="rId2"/>
  <headerFooter alignWithMargins="0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2021-03-29T11:22:35Z</dcterms:modified>
</cp:coreProperties>
</file>