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Энергетиков 27" sheetId="4" r:id="rId1"/>
    <sheet name="Лист1" sheetId="1" r:id="rId2"/>
    <sheet name="Лист2" sheetId="2" r:id="rId3"/>
    <sheet name="Лист3" sheetId="3" r:id="rId4"/>
  </sheets>
  <definedNames>
    <definedName name="_xlnm.Print_Area" localSheetId="0">'Энергетиков 27'!$A$1:$H$89</definedName>
  </definedNames>
  <calcPr calcId="124519"/>
</workbook>
</file>

<file path=xl/calcChain.xml><?xml version="1.0" encoding="utf-8"?>
<calcChain xmlns="http://schemas.openxmlformats.org/spreadsheetml/2006/main">
  <c r="G80" i="4"/>
  <c r="F80"/>
  <c r="H73"/>
  <c r="H72"/>
  <c r="H71"/>
  <c r="H70"/>
  <c r="H69"/>
  <c r="H68"/>
  <c r="H66"/>
  <c r="H65"/>
  <c r="H64"/>
  <c r="H63"/>
  <c r="H62"/>
  <c r="H61"/>
  <c r="H58"/>
  <c r="I58" s="1"/>
  <c r="H57"/>
  <c r="H55" s="1"/>
  <c r="G24" s="1"/>
  <c r="H24" s="1"/>
  <c r="H49"/>
  <c r="H41"/>
  <c r="F24"/>
</calcChain>
</file>

<file path=xl/comments1.xml><?xml version="1.0" encoding="utf-8"?>
<comments xmlns="http://schemas.openxmlformats.org/spreadsheetml/2006/main">
  <authors>
    <author>Автор</author>
  </authors>
  <commentList>
    <comment ref="H62" authorId="0">
      <text>
        <r>
          <rPr>
            <b/>
            <sz val="9"/>
            <color indexed="81"/>
            <rFont val="Tahoma"/>
            <family val="2"/>
            <charset val="204"/>
          </rPr>
          <t>швы, конт, крыл., промывка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<sst xmlns="http://schemas.openxmlformats.org/spreadsheetml/2006/main" count="105" uniqueCount="101">
  <si>
    <t>Отчет ООО "Благоустроенный город"</t>
  </si>
  <si>
    <t xml:space="preserve"> об исполнении договора управления жилым домом №27 по ул.Энергетиков.</t>
  </si>
  <si>
    <t xml:space="preserve">Адрес дома - Энергетиков 27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</si>
  <si>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>18,22</t>
    </r>
    <r>
      <rPr>
        <sz val="11"/>
        <rFont val="Arial"/>
        <family val="2"/>
        <charset val="204"/>
      </rPr>
      <t xml:space="preserve"> руб/м²,</t>
    </r>
  </si>
  <si>
    <t>Принят в управление - ноябрь 2008 г.</t>
  </si>
  <si>
    <t>Общая площадь дома - 7186,20 кв. м</t>
  </si>
  <si>
    <t>Общая площадь квартир - 5475,70 кв.м.</t>
  </si>
  <si>
    <t>Количество этажей - 9</t>
  </si>
  <si>
    <t>в т.ч:</t>
  </si>
  <si>
    <t>Количество подъездов - 3</t>
  </si>
  <si>
    <t>Количество квартир - 105</t>
  </si>
  <si>
    <t xml:space="preserve"> - содержание </t>
  </si>
  <si>
    <t>12,87 руб/м²</t>
  </si>
  <si>
    <t>Площадь подъезда - 935,6 кв. м</t>
  </si>
  <si>
    <t xml:space="preserve"> - текущий ремонт </t>
  </si>
  <si>
    <t>1,95 руб/м²</t>
  </si>
  <si>
    <t>Площадь подвала - 972,8 кв. м</t>
  </si>
  <si>
    <t xml:space="preserve"> - содержание лифтов </t>
  </si>
  <si>
    <t>3,40 руб/м²</t>
  </si>
  <si>
    <t>Площадь кровли - 1173 кв. м</t>
  </si>
  <si>
    <t>Площадь газона - 210 кв. м</t>
  </si>
  <si>
    <t>В таблице №1 приведено движение денежных средств по статье содержание и текущий ремонт  по лицевому счету дома №27 по ул.Энергетиков за 2022г.</t>
  </si>
  <si>
    <t>Движение денежных средств по статье содержание и текущий ремонт за 2022г.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</si>
  <si>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</si>
  <si>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</si>
  <si>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</si>
  <si>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(реклама в лифте,размещение оборудования сотовой связи и т.д.), 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</si>
  <si>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</si>
  <si>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</si>
  <si>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</si>
  <si>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Остаток средств на счёте МКД по статье содержание и текущий ремонт на конец 2022г.  с учётом перерасхода/экономии за прошлые периоды составляет -12 308 руб.</t>
  </si>
  <si>
    <r>
      <t xml:space="preserve">Задолженность населения за жку на 31.12.2022г. составляет 89 829,35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</si>
  <si>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 xml:space="preserve">В 2022 году были произведены следующие виды работ по текущему ремонту 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</si>
  <si>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</si>
  <si>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</si>
  <si>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</si>
  <si>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</si>
  <si>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</si>
  <si>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</si>
  <si>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</si>
  <si>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ул.Энергетиков д.27</t>
  </si>
  <si>
    <t>Общестроительные работы (в т.ч. ремонт крыльца, замена мус.конт.)</t>
  </si>
  <si>
    <t>Замена автом.выключателей, светильников</t>
  </si>
  <si>
    <t>Смена вентилей,внутр.трубопроводов,канализационных труб</t>
  </si>
  <si>
    <t>Ремонт межпанельных швов кв.102</t>
  </si>
  <si>
    <t>В ходе плановых осмотров, а также на основании обращений собственников помещений жилого дома №27 по ул.Энергетиков в 2022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</si>
  <si>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</si>
  <si>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</si>
  <si>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Общестроительные работы (замки)</t>
  </si>
  <si>
    <t>Промывка системы отопления и водоотведение</t>
  </si>
  <si>
    <t>Нормативная численность обслуживающего персонала  - 2,4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</si>
  <si>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</si>
  <si>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</si>
  <si>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</si>
  <si>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</si>
  <si>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</si>
  <si>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</si>
  <si>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</si>
  <si>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</si>
  <si>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</si>
  <si>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общестроительный</t>
  </si>
  <si>
    <t>ремонт сантехнического оборудования</t>
  </si>
  <si>
    <t xml:space="preserve">ремонт электрооборудования 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</si>
  <si>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песок,замки 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</si>
  <si>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</si>
  <si>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</si>
  <si>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</si>
  <si>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</si>
  <si>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</si>
  <si>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</si>
  <si>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</si>
  <si>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</si>
  <si>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</si>
  <si>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</si>
  <si>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</si>
  <si>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</si>
  <si>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</si>
  <si>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</si>
  <si>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Заработная плата</t>
  </si>
  <si>
    <t>Начисления на з/пл (30,2%)</t>
  </si>
  <si>
    <t>Налоги</t>
  </si>
  <si>
    <r>
      <t xml:space="preserve">Прочие </t>
    </r>
    <r>
      <rPr>
        <sz val="8"/>
        <rFont val="Arial"/>
        <family val="2"/>
        <charset val="204"/>
      </rPr>
      <t>(услуги банка,програмное обеспечение,штрафы, охрана труда, аренда)</t>
    </r>
  </si>
  <si>
    <t>Рентабельность 3%</t>
  </si>
  <si>
    <t>Доходы полученные от размещения рекламы и предоставления места под аренду в многоквартирном доме №27 по ул.Энергетиков представлены в таблице №5</t>
  </si>
  <si>
    <t>Денежные средства за аренду общего имущества</t>
  </si>
  <si>
    <t>Таблица №5</t>
  </si>
  <si>
    <t>ИП Квасова</t>
  </si>
  <si>
    <t>ООО "Лифтборт"</t>
  </si>
  <si>
    <t xml:space="preserve">ИП Шишкин </t>
  </si>
  <si>
    <t xml:space="preserve">Ростелеком </t>
  </si>
  <si>
    <t>Нэт Бай Нэт Холдинг</t>
  </si>
  <si>
    <t>Вымпел-Коммуникации, МТС</t>
  </si>
  <si>
    <t>Итого:</t>
  </si>
  <si>
    <t xml:space="preserve">Приоритеты работы ООО «Благоустроенный город»: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</si>
  <si>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«Благоустроенный город»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</si>
  <si>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"Благоустроенный город"</t>
  </si>
  <si>
    <t>по вопросам обращаться по телефону ЖЭУ 4-07-05, 4-16-22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</si>
  <si>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</si>
  <si>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</si>
  <si>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</si>
  <si>
    <t xml:space="preserve">за период: 2022г. </t>
  </si>
</sst>
</file>

<file path=xl/styles.xml><?xml version="1.0" encoding="utf-8"?>
<styleSheet xmlns="http://schemas.openxmlformats.org/spreadsheetml/2006/main">
  <fonts count="39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name val="Arial Cyr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Arial Cyr"/>
      <charset val="204"/>
    </font>
    <font>
      <sz val="14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Arial"/>
      <family val="2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b/>
      <sz val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name val="Arial Cyr"/>
      <charset val="204"/>
    </font>
    <font>
      <b/>
      <sz val="11"/>
      <name val="Arial Cyr"/>
      <charset val="204"/>
    </font>
    <font>
      <b/>
      <u/>
      <sz val="11"/>
      <name val="Arial Cyr"/>
      <charset val="204"/>
    </font>
    <font>
      <b/>
      <u/>
      <sz val="8"/>
      <name val="Arial Cyr"/>
      <charset val="204"/>
    </font>
    <font>
      <b/>
      <sz val="8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31" fillId="0" borderId="0" applyNumberFormat="0" applyFill="0" applyBorder="0" applyAlignment="0" applyProtection="0">
      <alignment vertical="top"/>
      <protection locked="0"/>
    </xf>
  </cellStyleXfs>
  <cellXfs count="167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2" applyFont="1" applyFill="1"/>
    <xf numFmtId="0" fontId="2" fillId="2" borderId="0" xfId="1" applyFont="1" applyFill="1" applyAlignment="1"/>
    <xf numFmtId="0" fontId="4" fillId="2" borderId="0" xfId="1" applyFont="1" applyFill="1" applyAlignment="1">
      <alignment wrapText="1"/>
    </xf>
    <xf numFmtId="0" fontId="5" fillId="2" borderId="0" xfId="1" applyFont="1" applyFill="1" applyAlignment="1"/>
    <xf numFmtId="0" fontId="5" fillId="2" borderId="0" xfId="1" applyFont="1" applyFill="1" applyAlignment="1">
      <alignment wrapText="1"/>
    </xf>
    <xf numFmtId="0" fontId="7" fillId="2" borderId="0" xfId="2" applyFont="1" applyFill="1"/>
    <xf numFmtId="0" fontId="5" fillId="2" borderId="0" xfId="1" applyFont="1" applyFill="1" applyAlignment="1">
      <alignment horizontal="left" wrapText="1"/>
    </xf>
    <xf numFmtId="0" fontId="8" fillId="2" borderId="0" xfId="1" applyFont="1" applyFill="1" applyAlignment="1"/>
    <xf numFmtId="0" fontId="9" fillId="2" borderId="0" xfId="1" applyFont="1" applyFill="1" applyAlignment="1"/>
    <xf numFmtId="0" fontId="8" fillId="2" borderId="0" xfId="1" applyFont="1" applyFill="1">
      <alignment horizontal="left"/>
    </xf>
    <xf numFmtId="0" fontId="10" fillId="2" borderId="0" xfId="2" applyFont="1" applyFill="1"/>
    <xf numFmtId="0" fontId="11" fillId="2" borderId="0" xfId="1" applyFont="1" applyFill="1">
      <alignment horizontal="left"/>
    </xf>
    <xf numFmtId="0" fontId="11" fillId="2" borderId="0" xfId="1" applyFont="1" applyFill="1" applyAlignment="1"/>
    <xf numFmtId="0" fontId="13" fillId="3" borderId="0" xfId="1" applyFont="1" applyFill="1">
      <alignment horizontal="left"/>
    </xf>
    <xf numFmtId="0" fontId="14" fillId="3" borderId="0" xfId="1" applyFont="1" applyFill="1">
      <alignment horizontal="left"/>
    </xf>
    <xf numFmtId="0" fontId="15" fillId="2" borderId="0" xfId="1" applyFont="1" applyFill="1">
      <alignment horizontal="left"/>
    </xf>
    <xf numFmtId="0" fontId="16" fillId="2" borderId="0" xfId="2" applyFont="1" applyFill="1"/>
    <xf numFmtId="0" fontId="3" fillId="2" borderId="0" xfId="2" applyFont="1" applyFill="1" applyBorder="1" applyAlignment="1">
      <alignment vertical="center" wrapText="1"/>
    </xf>
    <xf numFmtId="2" fontId="19" fillId="3" borderId="13" xfId="1" applyNumberFormat="1" applyFont="1" applyFill="1" applyBorder="1" applyAlignment="1">
      <alignment horizontal="center" vertical="center"/>
    </xf>
    <xf numFmtId="2" fontId="20" fillId="3" borderId="13" xfId="2" applyNumberFormat="1" applyFont="1" applyFill="1" applyBorder="1" applyAlignment="1">
      <alignment horizontal="center" vertical="center"/>
    </xf>
    <xf numFmtId="1" fontId="20" fillId="3" borderId="13" xfId="2" applyNumberFormat="1" applyFont="1" applyFill="1" applyBorder="1" applyAlignment="1">
      <alignment horizontal="center" vertical="center"/>
    </xf>
    <xf numFmtId="1" fontId="20" fillId="3" borderId="5" xfId="2" applyNumberFormat="1" applyFont="1" applyFill="1" applyBorder="1" applyAlignment="1">
      <alignment horizontal="center" vertical="center"/>
    </xf>
    <xf numFmtId="2" fontId="7" fillId="2" borderId="0" xfId="2" applyNumberFormat="1" applyFont="1" applyFill="1" applyBorder="1" applyAlignment="1"/>
    <xf numFmtId="2" fontId="7" fillId="2" borderId="0" xfId="2" applyNumberFormat="1" applyFont="1" applyFill="1" applyBorder="1" applyAlignment="1">
      <alignment horizontal="center"/>
    </xf>
    <xf numFmtId="2" fontId="7" fillId="2" borderId="0" xfId="2" applyNumberFormat="1" applyFont="1" applyFill="1" applyAlignment="1">
      <alignment horizontal="center"/>
    </xf>
    <xf numFmtId="2" fontId="21" fillId="3" borderId="0" xfId="1" applyNumberFormat="1" applyFont="1" applyFill="1" applyBorder="1" applyAlignment="1">
      <alignment horizontal="left" vertical="top" wrapText="1"/>
    </xf>
    <xf numFmtId="0" fontId="23" fillId="2" borderId="0" xfId="1" applyFont="1" applyFill="1">
      <alignment horizontal="left"/>
    </xf>
    <xf numFmtId="0" fontId="5" fillId="2" borderId="0" xfId="1" applyFont="1" applyFill="1">
      <alignment horizontal="left"/>
    </xf>
    <xf numFmtId="0" fontId="23" fillId="2" borderId="0" xfId="1" applyFont="1" applyFill="1" applyAlignment="1">
      <alignment horizontal="left"/>
    </xf>
    <xf numFmtId="0" fontId="11" fillId="2" borderId="0" xfId="1" applyFont="1" applyFill="1" applyBorder="1" applyAlignment="1"/>
    <xf numFmtId="0" fontId="3" fillId="2" borderId="0" xfId="2" applyFont="1" applyFill="1" applyBorder="1"/>
    <xf numFmtId="0" fontId="24" fillId="2" borderId="0" xfId="1" applyFont="1" applyFill="1" applyBorder="1">
      <alignment horizontal="left"/>
    </xf>
    <xf numFmtId="0" fontId="1" fillId="2" borderId="0" xfId="1" applyFont="1" applyFill="1" applyBorder="1">
      <alignment horizontal="left"/>
    </xf>
    <xf numFmtId="0" fontId="15" fillId="2" borderId="0" xfId="1" applyFont="1" applyFill="1" applyBorder="1">
      <alignment horizontal="left"/>
    </xf>
    <xf numFmtId="0" fontId="11" fillId="2" borderId="5" xfId="1" applyFont="1" applyFill="1" applyBorder="1" applyAlignment="1">
      <alignment horizontal="center" vertical="center"/>
    </xf>
    <xf numFmtId="0" fontId="25" fillId="2" borderId="0" xfId="1" applyFont="1" applyFill="1" applyAlignment="1"/>
    <xf numFmtId="1" fontId="5" fillId="2" borderId="5" xfId="1" applyNumberFormat="1" applyFont="1" applyFill="1" applyBorder="1" applyAlignment="1">
      <alignment horizontal="right"/>
    </xf>
    <xf numFmtId="0" fontId="5" fillId="2" borderId="13" xfId="1" applyFont="1" applyFill="1" applyBorder="1" applyAlignment="1"/>
    <xf numFmtId="0" fontId="5" fillId="2" borderId="15" xfId="1" applyFont="1" applyFill="1" applyBorder="1" applyAlignment="1"/>
    <xf numFmtId="0" fontId="6" fillId="2" borderId="13" xfId="1" applyFont="1" applyFill="1" applyBorder="1" applyAlignment="1"/>
    <xf numFmtId="0" fontId="6" fillId="2" borderId="15" xfId="1" applyFont="1" applyFill="1" applyBorder="1" applyAlignment="1"/>
    <xf numFmtId="1" fontId="6" fillId="2" borderId="5" xfId="1" applyNumberFormat="1" applyFont="1" applyFill="1" applyBorder="1" applyAlignment="1">
      <alignment horizontal="right"/>
    </xf>
    <xf numFmtId="2" fontId="3" fillId="2" borderId="0" xfId="2" applyNumberFormat="1" applyFont="1" applyFill="1" applyBorder="1"/>
    <xf numFmtId="0" fontId="17" fillId="2" borderId="0" xfId="1" applyFont="1" applyFill="1">
      <alignment horizontal="left"/>
    </xf>
    <xf numFmtId="0" fontId="17" fillId="2" borderId="0" xfId="1" applyFont="1" applyFill="1" applyAlignment="1"/>
    <xf numFmtId="0" fontId="11" fillId="2" borderId="0" xfId="1" applyFont="1" applyFill="1" applyAlignment="1">
      <alignment wrapText="1"/>
    </xf>
    <xf numFmtId="0" fontId="23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0" fontId="7" fillId="2" borderId="13" xfId="2" applyFont="1" applyFill="1" applyBorder="1"/>
    <xf numFmtId="0" fontId="5" fillId="2" borderId="15" xfId="1" applyFont="1" applyFill="1" applyBorder="1" applyAlignment="1">
      <alignment horizontal="left"/>
    </xf>
    <xf numFmtId="0" fontId="5" fillId="2" borderId="14" xfId="1" applyFont="1" applyFill="1" applyBorder="1" applyAlignment="1">
      <alignment horizontal="left"/>
    </xf>
    <xf numFmtId="0" fontId="26" fillId="2" borderId="0" xfId="1" applyFont="1" applyFill="1" applyAlignment="1">
      <alignment wrapText="1"/>
    </xf>
    <xf numFmtId="0" fontId="11" fillId="2" borderId="0" xfId="1" applyFont="1" applyFill="1" applyAlignment="1">
      <alignment horizontal="center"/>
    </xf>
    <xf numFmtId="1" fontId="11" fillId="2" borderId="5" xfId="1" applyNumberFormat="1" applyFont="1" applyFill="1" applyBorder="1" applyAlignment="1">
      <alignment horizontal="center"/>
    </xf>
    <xf numFmtId="1" fontId="11" fillId="2" borderId="0" xfId="1" applyNumberFormat="1" applyFont="1" applyFill="1" applyBorder="1" applyAlignment="1"/>
    <xf numFmtId="0" fontId="5" fillId="2" borderId="5" xfId="1" applyFont="1" applyFill="1" applyBorder="1" applyAlignment="1">
      <alignment horizontal="center"/>
    </xf>
    <xf numFmtId="1" fontId="5" fillId="2" borderId="5" xfId="1" applyNumberFormat="1" applyFont="1" applyFill="1" applyBorder="1" applyAlignment="1">
      <alignment horizontal="center"/>
    </xf>
    <xf numFmtId="0" fontId="23" fillId="2" borderId="0" xfId="1" applyFont="1" applyFill="1" applyBorder="1">
      <alignment horizontal="left"/>
    </xf>
    <xf numFmtId="0" fontId="5" fillId="2" borderId="11" xfId="1" applyFont="1" applyFill="1" applyBorder="1" applyAlignment="1">
      <alignment horizontal="center"/>
    </xf>
    <xf numFmtId="1" fontId="5" fillId="2" borderId="0" xfId="1" applyNumberFormat="1" applyFont="1" applyFill="1" applyBorder="1" applyAlignment="1"/>
    <xf numFmtId="1" fontId="23" fillId="2" borderId="0" xfId="1" applyNumberFormat="1" applyFont="1" applyFill="1">
      <alignment horizontal="left"/>
    </xf>
    <xf numFmtId="0" fontId="25" fillId="2" borderId="0" xfId="1" applyFont="1" applyFill="1" applyAlignment="1">
      <alignment horizontal="left"/>
    </xf>
    <xf numFmtId="0" fontId="29" fillId="2" borderId="13" xfId="1" applyFont="1" applyFill="1" applyBorder="1" applyAlignment="1"/>
    <xf numFmtId="1" fontId="27" fillId="2" borderId="0" xfId="1" applyNumberFormat="1" applyFont="1" applyFill="1" applyBorder="1" applyAlignment="1"/>
    <xf numFmtId="0" fontId="25" fillId="2" borderId="0" xfId="1" applyFont="1" applyFill="1">
      <alignment horizontal="left"/>
    </xf>
    <xf numFmtId="0" fontId="19" fillId="3" borderId="13" xfId="1" applyFont="1" applyFill="1" applyBorder="1" applyAlignment="1"/>
    <xf numFmtId="0" fontId="5" fillId="2" borderId="0" xfId="1" applyFont="1" applyFill="1" applyBorder="1" applyAlignment="1">
      <alignment horizontal="center"/>
    </xf>
    <xf numFmtId="0" fontId="5" fillId="2" borderId="0" xfId="1" applyFont="1" applyFill="1" applyBorder="1" applyAlignment="1"/>
    <xf numFmtId="1" fontId="5" fillId="2" borderId="0" xfId="1" applyNumberFormat="1" applyFont="1" applyFill="1" applyBorder="1" applyAlignment="1">
      <alignment horizontal="right"/>
    </xf>
    <xf numFmtId="0" fontId="5" fillId="2" borderId="0" xfId="1" applyFont="1" applyFill="1" applyBorder="1" applyAlignment="1">
      <alignment wrapText="1"/>
    </xf>
    <xf numFmtId="0" fontId="23" fillId="2" borderId="0" xfId="1" applyFont="1" applyFill="1" applyBorder="1" applyAlignment="1"/>
    <xf numFmtId="0" fontId="27" fillId="2" borderId="0" xfId="1" applyFont="1" applyFill="1" applyBorder="1">
      <alignment horizontal="left"/>
    </xf>
    <xf numFmtId="0" fontId="27" fillId="2" borderId="0" xfId="1" applyFont="1" applyFill="1" applyBorder="1" applyAlignment="1"/>
    <xf numFmtId="0" fontId="15" fillId="2" borderId="0" xfId="1" applyFont="1" applyFill="1" applyBorder="1" applyAlignment="1"/>
    <xf numFmtId="0" fontId="5" fillId="2" borderId="5" xfId="2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wrapText="1"/>
    </xf>
    <xf numFmtId="0" fontId="6" fillId="2" borderId="5" xfId="2" applyFont="1" applyFill="1" applyBorder="1" applyAlignment="1">
      <alignment horizontal="center"/>
    </xf>
    <xf numFmtId="2" fontId="7" fillId="2" borderId="5" xfId="2" applyNumberFormat="1" applyFont="1" applyFill="1" applyBorder="1" applyAlignment="1">
      <alignment horizontal="center"/>
    </xf>
    <xf numFmtId="2" fontId="7" fillId="2" borderId="5" xfId="2" applyNumberFormat="1" applyFont="1" applyFill="1" applyBorder="1" applyAlignment="1">
      <alignment horizontal="center" vertical="center" wrapText="1"/>
    </xf>
    <xf numFmtId="2" fontId="5" fillId="2" borderId="5" xfId="1" applyNumberFormat="1" applyFont="1" applyFill="1" applyBorder="1" applyAlignment="1">
      <alignment horizontal="center"/>
    </xf>
    <xf numFmtId="2" fontId="6" fillId="2" borderId="5" xfId="1" applyNumberFormat="1" applyFont="1" applyFill="1" applyBorder="1" applyAlignment="1">
      <alignment horizontal="center"/>
    </xf>
    <xf numFmtId="0" fontId="7" fillId="2" borderId="0" xfId="2" applyFont="1" applyFill="1" applyBorder="1"/>
    <xf numFmtId="2" fontId="10" fillId="2" borderId="0" xfId="2" applyNumberFormat="1" applyFont="1" applyFill="1" applyBorder="1" applyAlignment="1">
      <alignment horizontal="center" vertical="center" wrapText="1"/>
    </xf>
    <xf numFmtId="2" fontId="23" fillId="2" borderId="0" xfId="1" applyNumberFormat="1" applyFont="1" applyFill="1" applyBorder="1" applyAlignment="1">
      <alignment horizontal="center"/>
    </xf>
    <xf numFmtId="2" fontId="10" fillId="2" borderId="0" xfId="2" applyNumberFormat="1" applyFont="1" applyFill="1" applyBorder="1" applyAlignment="1">
      <alignment vertical="center" wrapText="1"/>
    </xf>
    <xf numFmtId="0" fontId="6" fillId="2" borderId="0" xfId="1" applyFont="1" applyFill="1" applyAlignment="1">
      <alignment wrapText="1"/>
    </xf>
    <xf numFmtId="0" fontId="30" fillId="2" borderId="0" xfId="1" applyFont="1" applyFill="1" applyAlignment="1">
      <alignment horizontal="center" wrapText="1"/>
    </xf>
    <xf numFmtId="0" fontId="6" fillId="2" borderId="0" xfId="1" applyFont="1" applyFill="1" applyAlignment="1"/>
    <xf numFmtId="0" fontId="30" fillId="2" borderId="0" xfId="1" applyFont="1" applyFill="1" applyAlignment="1"/>
    <xf numFmtId="2" fontId="32" fillId="2" borderId="0" xfId="3" applyNumberFormat="1" applyFont="1" applyFill="1" applyAlignment="1" applyProtection="1"/>
    <xf numFmtId="0" fontId="33" fillId="2" borderId="0" xfId="2" applyFont="1" applyFill="1" applyAlignment="1"/>
    <xf numFmtId="0" fontId="36" fillId="2" borderId="0" xfId="2" applyFont="1" applyFill="1" applyAlignment="1"/>
    <xf numFmtId="0" fontId="34" fillId="2" borderId="0" xfId="2" applyFont="1" applyFill="1" applyAlignment="1"/>
    <xf numFmtId="0" fontId="35" fillId="2" borderId="0" xfId="2" applyFont="1" applyFill="1" applyAlignment="1"/>
    <xf numFmtId="0" fontId="33" fillId="2" borderId="0" xfId="2" applyFont="1" applyFill="1" applyAlignment="1">
      <alignment horizontal="center"/>
    </xf>
    <xf numFmtId="0" fontId="34" fillId="2" borderId="0" xfId="2" applyFont="1" applyFill="1" applyAlignment="1">
      <alignment horizontal="center"/>
    </xf>
    <xf numFmtId="0" fontId="11" fillId="2" borderId="0" xfId="1" applyFont="1" applyFill="1" applyBorder="1" applyAlignment="1">
      <alignment horizontal="center"/>
    </xf>
    <xf numFmtId="2" fontId="10" fillId="2" borderId="0" xfId="2" applyNumberFormat="1" applyFont="1" applyFill="1" applyBorder="1" applyAlignment="1">
      <alignment horizontal="left" vertical="center" wrapText="1"/>
    </xf>
    <xf numFmtId="0" fontId="6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center"/>
    </xf>
    <xf numFmtId="2" fontId="32" fillId="2" borderId="0" xfId="3" applyNumberFormat="1" applyFont="1" applyFill="1" applyAlignment="1" applyProtection="1">
      <alignment horizontal="center"/>
    </xf>
    <xf numFmtId="0" fontId="28" fillId="0" borderId="13" xfId="2" applyFont="1" applyBorder="1" applyAlignment="1">
      <alignment horizontal="left" vertical="top" wrapText="1"/>
    </xf>
    <xf numFmtId="0" fontId="28" fillId="0" borderId="15" xfId="2" applyFont="1" applyBorder="1" applyAlignment="1">
      <alignment horizontal="left" vertical="top" wrapText="1"/>
    </xf>
    <xf numFmtId="0" fontId="28" fillId="0" borderId="14" xfId="2" applyFont="1" applyBorder="1" applyAlignment="1">
      <alignment horizontal="left" vertical="top" wrapText="1"/>
    </xf>
    <xf numFmtId="0" fontId="25" fillId="2" borderId="0" xfId="1" applyFont="1" applyFill="1" applyAlignment="1">
      <alignment horizontal="left"/>
    </xf>
    <xf numFmtId="0" fontId="25" fillId="2" borderId="0" xfId="1" applyFont="1" applyFill="1">
      <alignment horizontal="left"/>
    </xf>
    <xf numFmtId="0" fontId="5" fillId="2" borderId="13" xfId="1" applyFont="1" applyFill="1" applyBorder="1" applyAlignment="1">
      <alignment horizontal="left"/>
    </xf>
    <xf numFmtId="0" fontId="5" fillId="2" borderId="15" xfId="1" applyFont="1" applyFill="1" applyBorder="1" applyAlignment="1">
      <alignment horizontal="left"/>
    </xf>
    <xf numFmtId="0" fontId="5" fillId="2" borderId="14" xfId="1" applyFont="1" applyFill="1" applyBorder="1" applyAlignment="1">
      <alignment horizontal="left"/>
    </xf>
    <xf numFmtId="0" fontId="5" fillId="2" borderId="0" xfId="1" applyFont="1" applyFill="1" applyBorder="1" applyAlignment="1">
      <alignment horizontal="left" wrapText="1"/>
    </xf>
    <xf numFmtId="0" fontId="24" fillId="2" borderId="0" xfId="1" applyFont="1" applyFill="1" applyBorder="1" applyAlignment="1">
      <alignment horizontal="left"/>
    </xf>
    <xf numFmtId="0" fontId="23" fillId="2" borderId="10" xfId="1" applyFont="1" applyFill="1" applyBorder="1" applyAlignment="1">
      <alignment horizontal="left"/>
    </xf>
    <xf numFmtId="0" fontId="23" fillId="2" borderId="12" xfId="1" applyFont="1" applyFill="1" applyBorder="1" applyAlignment="1">
      <alignment horizontal="left"/>
    </xf>
    <xf numFmtId="0" fontId="5" fillId="2" borderId="13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27" fillId="2" borderId="13" xfId="1" applyNumberFormat="1" applyFont="1" applyFill="1" applyBorder="1" applyAlignment="1">
      <alignment horizontal="left" wrapText="1"/>
    </xf>
    <xf numFmtId="0" fontId="27" fillId="2" borderId="15" xfId="1" applyNumberFormat="1" applyFont="1" applyFill="1" applyBorder="1" applyAlignment="1">
      <alignment horizontal="left" wrapText="1"/>
    </xf>
    <xf numFmtId="0" fontId="11" fillId="2" borderId="13" xfId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/>
    </xf>
    <xf numFmtId="0" fontId="11" fillId="2" borderId="15" xfId="1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 wrapText="1"/>
    </xf>
    <xf numFmtId="0" fontId="15" fillId="2" borderId="4" xfId="1" applyFont="1" applyFill="1" applyBorder="1" applyAlignment="1">
      <alignment horizontal="center" vertical="center" wrapText="1"/>
    </xf>
    <xf numFmtId="0" fontId="15" fillId="2" borderId="9" xfId="1" applyFont="1" applyFill="1" applyBorder="1" applyAlignment="1">
      <alignment horizontal="center" vertical="center" wrapText="1"/>
    </xf>
    <xf numFmtId="0" fontId="15" fillId="2" borderId="12" xfId="1" applyFont="1" applyFill="1" applyBorder="1" applyAlignment="1">
      <alignment horizontal="center" vertical="center" wrapText="1"/>
    </xf>
    <xf numFmtId="0" fontId="26" fillId="2" borderId="0" xfId="1" applyFont="1" applyFill="1" applyAlignment="1">
      <alignment horizontal="left" wrapText="1"/>
    </xf>
    <xf numFmtId="0" fontId="11" fillId="2" borderId="0" xfId="1" applyFont="1" applyFill="1" applyAlignment="1">
      <alignment horizontal="center"/>
    </xf>
    <xf numFmtId="0" fontId="15" fillId="2" borderId="6" xfId="1" applyFont="1" applyFill="1" applyBorder="1" applyAlignment="1">
      <alignment horizontal="center" vertical="center" wrapText="1"/>
    </xf>
    <xf numFmtId="0" fontId="15" fillId="2" borderId="8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left" wrapText="1"/>
    </xf>
    <xf numFmtId="0" fontId="11" fillId="2" borderId="0" xfId="1" applyFont="1" applyFill="1" applyAlignment="1">
      <alignment horizontal="center" wrapText="1"/>
    </xf>
    <xf numFmtId="0" fontId="15" fillId="2" borderId="0" xfId="1" applyFont="1" applyFill="1" applyBorder="1" applyAlignment="1">
      <alignment horizontal="right"/>
    </xf>
    <xf numFmtId="0" fontId="1" fillId="2" borderId="0" xfId="1" applyFont="1" applyFill="1" applyBorder="1">
      <alignment horizontal="left"/>
    </xf>
    <xf numFmtId="0" fontId="6" fillId="2" borderId="13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3" fillId="0" borderId="5" xfId="2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2" fontId="19" fillId="3" borderId="13" xfId="1" applyNumberFormat="1" applyFont="1" applyFill="1" applyBorder="1" applyAlignment="1">
      <alignment horizontal="center" vertical="center"/>
    </xf>
    <xf numFmtId="2" fontId="19" fillId="3" borderId="14" xfId="1" applyNumberFormat="1" applyFont="1" applyFill="1" applyBorder="1" applyAlignment="1">
      <alignment horizontal="center" vertical="center"/>
    </xf>
    <xf numFmtId="2" fontId="21" fillId="3" borderId="2" xfId="1" applyNumberFormat="1" applyFont="1" applyFill="1" applyBorder="1" applyAlignment="1">
      <alignment horizontal="left" vertical="top" wrapText="1"/>
    </xf>
    <xf numFmtId="0" fontId="12" fillId="3" borderId="0" xfId="1" applyFont="1" applyFill="1" applyAlignment="1">
      <alignment horizontal="left" wrapText="1"/>
    </xf>
    <xf numFmtId="0" fontId="5" fillId="2" borderId="0" xfId="1" applyFont="1" applyFill="1" applyAlignment="1">
      <alignment horizontal="left"/>
    </xf>
    <xf numFmtId="0" fontId="13" fillId="3" borderId="0" xfId="1" applyFont="1" applyFill="1">
      <alignment horizontal="left"/>
    </xf>
    <xf numFmtId="0" fontId="17" fillId="0" borderId="1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7" fillId="0" borderId="6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17" fillId="0" borderId="9" xfId="1" applyFont="1" applyFill="1" applyBorder="1" applyAlignment="1">
      <alignment horizontal="center" vertical="center" wrapText="1"/>
    </xf>
    <xf numFmtId="0" fontId="17" fillId="0" borderId="10" xfId="1" applyFont="1" applyFill="1" applyBorder="1" applyAlignment="1">
      <alignment horizontal="center" vertical="center" wrapText="1"/>
    </xf>
    <xf numFmtId="0" fontId="18" fillId="3" borderId="3" xfId="1" applyFont="1" applyFill="1" applyBorder="1" applyAlignment="1">
      <alignment horizontal="center" vertical="center" wrapText="1"/>
    </xf>
    <xf numFmtId="0" fontId="3" fillId="0" borderId="7" xfId="2" applyBorder="1"/>
    <xf numFmtId="0" fontId="3" fillId="0" borderId="11" xfId="2" applyBorder="1"/>
    <xf numFmtId="0" fontId="18" fillId="3" borderId="1" xfId="1" applyFont="1" applyFill="1" applyBorder="1" applyAlignment="1">
      <alignment horizontal="center" vertical="center" wrapText="1"/>
    </xf>
    <xf numFmtId="0" fontId="18" fillId="3" borderId="4" xfId="1" applyFont="1" applyFill="1" applyBorder="1" applyAlignment="1">
      <alignment horizontal="center" vertical="center" wrapText="1"/>
    </xf>
    <xf numFmtId="0" fontId="18" fillId="3" borderId="6" xfId="1" applyFont="1" applyFill="1" applyBorder="1" applyAlignment="1">
      <alignment horizontal="center" vertical="center" wrapText="1"/>
    </xf>
    <xf numFmtId="0" fontId="18" fillId="3" borderId="8" xfId="1" applyFont="1" applyFill="1" applyBorder="1" applyAlignment="1">
      <alignment horizontal="center" vertical="center" wrapText="1"/>
    </xf>
    <xf numFmtId="0" fontId="18" fillId="3" borderId="9" xfId="1" applyFont="1" applyFill="1" applyBorder="1" applyAlignment="1">
      <alignment horizontal="center" vertical="center" wrapText="1"/>
    </xf>
    <xf numFmtId="0" fontId="18" fillId="3" borderId="12" xfId="1" applyFont="1" applyFill="1" applyBorder="1" applyAlignment="1">
      <alignment horizontal="center" vertical="center" wrapText="1"/>
    </xf>
    <xf numFmtId="0" fontId="18" fillId="3" borderId="7" xfId="1" applyFont="1" applyFill="1" applyBorder="1" applyAlignment="1">
      <alignment horizontal="center" vertical="center" wrapText="1"/>
    </xf>
    <xf numFmtId="0" fontId="18" fillId="3" borderId="11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5" fillId="2" borderId="0" xfId="1" applyFont="1" applyFill="1" applyAlignment="1">
      <alignment horizontal="justify" wrapText="1"/>
    </xf>
    <xf numFmtId="0" fontId="12" fillId="3" borderId="0" xfId="1" applyFont="1" applyFill="1" applyAlignment="1">
      <alignment horizontal="center"/>
    </xf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lgorod@rambler.ru,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9"/>
  <sheetViews>
    <sheetView tabSelected="1" view="pageBreakPreview" zoomScaleSheetLayoutView="100" workbookViewId="0">
      <selection sqref="A1:H1"/>
    </sheetView>
  </sheetViews>
  <sheetFormatPr defaultRowHeight="12.75"/>
  <cols>
    <col min="1" max="1" width="12.5703125" style="2" customWidth="1"/>
    <col min="2" max="2" width="11.7109375" style="2" customWidth="1"/>
    <col min="3" max="3" width="14" style="2" customWidth="1"/>
    <col min="4" max="4" width="13.42578125" style="2" customWidth="1"/>
    <col min="5" max="5" width="18.42578125" style="2" customWidth="1"/>
    <col min="6" max="6" width="15.28515625" style="2" customWidth="1"/>
    <col min="7" max="7" width="16" style="2" customWidth="1"/>
    <col min="8" max="8" width="17.7109375" style="2" customWidth="1"/>
    <col min="9" max="9" width="10.140625" style="2" customWidth="1"/>
    <col min="10" max="10" width="2.5703125" style="2" customWidth="1"/>
    <col min="11" max="12" width="9.140625" style="2"/>
    <col min="13" max="13" width="0.5703125" style="2" customWidth="1"/>
    <col min="14" max="15" width="9.140625" style="2"/>
    <col min="16" max="16" width="1.42578125" style="2" customWidth="1"/>
    <col min="17" max="256" width="9.140625" style="2"/>
    <col min="257" max="257" width="12.5703125" style="2" customWidth="1"/>
    <col min="258" max="258" width="11.7109375" style="2" customWidth="1"/>
    <col min="259" max="259" width="14" style="2" customWidth="1"/>
    <col min="260" max="260" width="13.42578125" style="2" customWidth="1"/>
    <col min="261" max="261" width="18.42578125" style="2" customWidth="1"/>
    <col min="262" max="262" width="15.28515625" style="2" customWidth="1"/>
    <col min="263" max="263" width="16" style="2" customWidth="1"/>
    <col min="264" max="264" width="17.7109375" style="2" customWidth="1"/>
    <col min="265" max="265" width="10.140625" style="2" customWidth="1"/>
    <col min="266" max="266" width="2.5703125" style="2" customWidth="1"/>
    <col min="267" max="268" width="9.140625" style="2"/>
    <col min="269" max="269" width="0.5703125" style="2" customWidth="1"/>
    <col min="270" max="271" width="9.140625" style="2"/>
    <col min="272" max="272" width="1.42578125" style="2" customWidth="1"/>
    <col min="273" max="512" width="9.140625" style="2"/>
    <col min="513" max="513" width="12.5703125" style="2" customWidth="1"/>
    <col min="514" max="514" width="11.7109375" style="2" customWidth="1"/>
    <col min="515" max="515" width="14" style="2" customWidth="1"/>
    <col min="516" max="516" width="13.42578125" style="2" customWidth="1"/>
    <col min="517" max="517" width="18.42578125" style="2" customWidth="1"/>
    <col min="518" max="518" width="15.28515625" style="2" customWidth="1"/>
    <col min="519" max="519" width="16" style="2" customWidth="1"/>
    <col min="520" max="520" width="17.7109375" style="2" customWidth="1"/>
    <col min="521" max="521" width="10.140625" style="2" customWidth="1"/>
    <col min="522" max="522" width="2.5703125" style="2" customWidth="1"/>
    <col min="523" max="524" width="9.140625" style="2"/>
    <col min="525" max="525" width="0.5703125" style="2" customWidth="1"/>
    <col min="526" max="527" width="9.140625" style="2"/>
    <col min="528" max="528" width="1.42578125" style="2" customWidth="1"/>
    <col min="529" max="768" width="9.140625" style="2"/>
    <col min="769" max="769" width="12.5703125" style="2" customWidth="1"/>
    <col min="770" max="770" width="11.7109375" style="2" customWidth="1"/>
    <col min="771" max="771" width="14" style="2" customWidth="1"/>
    <col min="772" max="772" width="13.42578125" style="2" customWidth="1"/>
    <col min="773" max="773" width="18.42578125" style="2" customWidth="1"/>
    <col min="774" max="774" width="15.28515625" style="2" customWidth="1"/>
    <col min="775" max="775" width="16" style="2" customWidth="1"/>
    <col min="776" max="776" width="17.7109375" style="2" customWidth="1"/>
    <col min="777" max="777" width="10.140625" style="2" customWidth="1"/>
    <col min="778" max="778" width="2.5703125" style="2" customWidth="1"/>
    <col min="779" max="780" width="9.140625" style="2"/>
    <col min="781" max="781" width="0.5703125" style="2" customWidth="1"/>
    <col min="782" max="783" width="9.140625" style="2"/>
    <col min="784" max="784" width="1.42578125" style="2" customWidth="1"/>
    <col min="785" max="1024" width="9.140625" style="2"/>
    <col min="1025" max="1025" width="12.5703125" style="2" customWidth="1"/>
    <col min="1026" max="1026" width="11.7109375" style="2" customWidth="1"/>
    <col min="1027" max="1027" width="14" style="2" customWidth="1"/>
    <col min="1028" max="1028" width="13.42578125" style="2" customWidth="1"/>
    <col min="1029" max="1029" width="18.42578125" style="2" customWidth="1"/>
    <col min="1030" max="1030" width="15.28515625" style="2" customWidth="1"/>
    <col min="1031" max="1031" width="16" style="2" customWidth="1"/>
    <col min="1032" max="1032" width="17.7109375" style="2" customWidth="1"/>
    <col min="1033" max="1033" width="10.140625" style="2" customWidth="1"/>
    <col min="1034" max="1034" width="2.5703125" style="2" customWidth="1"/>
    <col min="1035" max="1036" width="9.140625" style="2"/>
    <col min="1037" max="1037" width="0.5703125" style="2" customWidth="1"/>
    <col min="1038" max="1039" width="9.140625" style="2"/>
    <col min="1040" max="1040" width="1.42578125" style="2" customWidth="1"/>
    <col min="1041" max="1280" width="9.140625" style="2"/>
    <col min="1281" max="1281" width="12.5703125" style="2" customWidth="1"/>
    <col min="1282" max="1282" width="11.7109375" style="2" customWidth="1"/>
    <col min="1283" max="1283" width="14" style="2" customWidth="1"/>
    <col min="1284" max="1284" width="13.42578125" style="2" customWidth="1"/>
    <col min="1285" max="1285" width="18.42578125" style="2" customWidth="1"/>
    <col min="1286" max="1286" width="15.28515625" style="2" customWidth="1"/>
    <col min="1287" max="1287" width="16" style="2" customWidth="1"/>
    <col min="1288" max="1288" width="17.7109375" style="2" customWidth="1"/>
    <col min="1289" max="1289" width="10.140625" style="2" customWidth="1"/>
    <col min="1290" max="1290" width="2.5703125" style="2" customWidth="1"/>
    <col min="1291" max="1292" width="9.140625" style="2"/>
    <col min="1293" max="1293" width="0.5703125" style="2" customWidth="1"/>
    <col min="1294" max="1295" width="9.140625" style="2"/>
    <col min="1296" max="1296" width="1.42578125" style="2" customWidth="1"/>
    <col min="1297" max="1536" width="9.140625" style="2"/>
    <col min="1537" max="1537" width="12.5703125" style="2" customWidth="1"/>
    <col min="1538" max="1538" width="11.7109375" style="2" customWidth="1"/>
    <col min="1539" max="1539" width="14" style="2" customWidth="1"/>
    <col min="1540" max="1540" width="13.42578125" style="2" customWidth="1"/>
    <col min="1541" max="1541" width="18.42578125" style="2" customWidth="1"/>
    <col min="1542" max="1542" width="15.28515625" style="2" customWidth="1"/>
    <col min="1543" max="1543" width="16" style="2" customWidth="1"/>
    <col min="1544" max="1544" width="17.7109375" style="2" customWidth="1"/>
    <col min="1545" max="1545" width="10.140625" style="2" customWidth="1"/>
    <col min="1546" max="1546" width="2.5703125" style="2" customWidth="1"/>
    <col min="1547" max="1548" width="9.140625" style="2"/>
    <col min="1549" max="1549" width="0.5703125" style="2" customWidth="1"/>
    <col min="1550" max="1551" width="9.140625" style="2"/>
    <col min="1552" max="1552" width="1.42578125" style="2" customWidth="1"/>
    <col min="1553" max="1792" width="9.140625" style="2"/>
    <col min="1793" max="1793" width="12.5703125" style="2" customWidth="1"/>
    <col min="1794" max="1794" width="11.7109375" style="2" customWidth="1"/>
    <col min="1795" max="1795" width="14" style="2" customWidth="1"/>
    <col min="1796" max="1796" width="13.42578125" style="2" customWidth="1"/>
    <col min="1797" max="1797" width="18.42578125" style="2" customWidth="1"/>
    <col min="1798" max="1798" width="15.28515625" style="2" customWidth="1"/>
    <col min="1799" max="1799" width="16" style="2" customWidth="1"/>
    <col min="1800" max="1800" width="17.7109375" style="2" customWidth="1"/>
    <col min="1801" max="1801" width="10.140625" style="2" customWidth="1"/>
    <col min="1802" max="1802" width="2.5703125" style="2" customWidth="1"/>
    <col min="1803" max="1804" width="9.140625" style="2"/>
    <col min="1805" max="1805" width="0.5703125" style="2" customWidth="1"/>
    <col min="1806" max="1807" width="9.140625" style="2"/>
    <col min="1808" max="1808" width="1.42578125" style="2" customWidth="1"/>
    <col min="1809" max="2048" width="9.140625" style="2"/>
    <col min="2049" max="2049" width="12.5703125" style="2" customWidth="1"/>
    <col min="2050" max="2050" width="11.7109375" style="2" customWidth="1"/>
    <col min="2051" max="2051" width="14" style="2" customWidth="1"/>
    <col min="2052" max="2052" width="13.42578125" style="2" customWidth="1"/>
    <col min="2053" max="2053" width="18.42578125" style="2" customWidth="1"/>
    <col min="2054" max="2054" width="15.28515625" style="2" customWidth="1"/>
    <col min="2055" max="2055" width="16" style="2" customWidth="1"/>
    <col min="2056" max="2056" width="17.7109375" style="2" customWidth="1"/>
    <col min="2057" max="2057" width="10.140625" style="2" customWidth="1"/>
    <col min="2058" max="2058" width="2.5703125" style="2" customWidth="1"/>
    <col min="2059" max="2060" width="9.140625" style="2"/>
    <col min="2061" max="2061" width="0.5703125" style="2" customWidth="1"/>
    <col min="2062" max="2063" width="9.140625" style="2"/>
    <col min="2064" max="2064" width="1.42578125" style="2" customWidth="1"/>
    <col min="2065" max="2304" width="9.140625" style="2"/>
    <col min="2305" max="2305" width="12.5703125" style="2" customWidth="1"/>
    <col min="2306" max="2306" width="11.7109375" style="2" customWidth="1"/>
    <col min="2307" max="2307" width="14" style="2" customWidth="1"/>
    <col min="2308" max="2308" width="13.42578125" style="2" customWidth="1"/>
    <col min="2309" max="2309" width="18.42578125" style="2" customWidth="1"/>
    <col min="2310" max="2310" width="15.28515625" style="2" customWidth="1"/>
    <col min="2311" max="2311" width="16" style="2" customWidth="1"/>
    <col min="2312" max="2312" width="17.7109375" style="2" customWidth="1"/>
    <col min="2313" max="2313" width="10.140625" style="2" customWidth="1"/>
    <col min="2314" max="2314" width="2.5703125" style="2" customWidth="1"/>
    <col min="2315" max="2316" width="9.140625" style="2"/>
    <col min="2317" max="2317" width="0.5703125" style="2" customWidth="1"/>
    <col min="2318" max="2319" width="9.140625" style="2"/>
    <col min="2320" max="2320" width="1.42578125" style="2" customWidth="1"/>
    <col min="2321" max="2560" width="9.140625" style="2"/>
    <col min="2561" max="2561" width="12.5703125" style="2" customWidth="1"/>
    <col min="2562" max="2562" width="11.7109375" style="2" customWidth="1"/>
    <col min="2563" max="2563" width="14" style="2" customWidth="1"/>
    <col min="2564" max="2564" width="13.42578125" style="2" customWidth="1"/>
    <col min="2565" max="2565" width="18.42578125" style="2" customWidth="1"/>
    <col min="2566" max="2566" width="15.28515625" style="2" customWidth="1"/>
    <col min="2567" max="2567" width="16" style="2" customWidth="1"/>
    <col min="2568" max="2568" width="17.7109375" style="2" customWidth="1"/>
    <col min="2569" max="2569" width="10.140625" style="2" customWidth="1"/>
    <col min="2570" max="2570" width="2.5703125" style="2" customWidth="1"/>
    <col min="2571" max="2572" width="9.140625" style="2"/>
    <col min="2573" max="2573" width="0.5703125" style="2" customWidth="1"/>
    <col min="2574" max="2575" width="9.140625" style="2"/>
    <col min="2576" max="2576" width="1.42578125" style="2" customWidth="1"/>
    <col min="2577" max="2816" width="9.140625" style="2"/>
    <col min="2817" max="2817" width="12.5703125" style="2" customWidth="1"/>
    <col min="2818" max="2818" width="11.7109375" style="2" customWidth="1"/>
    <col min="2819" max="2819" width="14" style="2" customWidth="1"/>
    <col min="2820" max="2820" width="13.42578125" style="2" customWidth="1"/>
    <col min="2821" max="2821" width="18.42578125" style="2" customWidth="1"/>
    <col min="2822" max="2822" width="15.28515625" style="2" customWidth="1"/>
    <col min="2823" max="2823" width="16" style="2" customWidth="1"/>
    <col min="2824" max="2824" width="17.7109375" style="2" customWidth="1"/>
    <col min="2825" max="2825" width="10.140625" style="2" customWidth="1"/>
    <col min="2826" max="2826" width="2.5703125" style="2" customWidth="1"/>
    <col min="2827" max="2828" width="9.140625" style="2"/>
    <col min="2829" max="2829" width="0.5703125" style="2" customWidth="1"/>
    <col min="2830" max="2831" width="9.140625" style="2"/>
    <col min="2832" max="2832" width="1.42578125" style="2" customWidth="1"/>
    <col min="2833" max="3072" width="9.140625" style="2"/>
    <col min="3073" max="3073" width="12.5703125" style="2" customWidth="1"/>
    <col min="3074" max="3074" width="11.7109375" style="2" customWidth="1"/>
    <col min="3075" max="3075" width="14" style="2" customWidth="1"/>
    <col min="3076" max="3076" width="13.42578125" style="2" customWidth="1"/>
    <col min="3077" max="3077" width="18.42578125" style="2" customWidth="1"/>
    <col min="3078" max="3078" width="15.28515625" style="2" customWidth="1"/>
    <col min="3079" max="3079" width="16" style="2" customWidth="1"/>
    <col min="3080" max="3080" width="17.7109375" style="2" customWidth="1"/>
    <col min="3081" max="3081" width="10.140625" style="2" customWidth="1"/>
    <col min="3082" max="3082" width="2.5703125" style="2" customWidth="1"/>
    <col min="3083" max="3084" width="9.140625" style="2"/>
    <col min="3085" max="3085" width="0.5703125" style="2" customWidth="1"/>
    <col min="3086" max="3087" width="9.140625" style="2"/>
    <col min="3088" max="3088" width="1.42578125" style="2" customWidth="1"/>
    <col min="3089" max="3328" width="9.140625" style="2"/>
    <col min="3329" max="3329" width="12.5703125" style="2" customWidth="1"/>
    <col min="3330" max="3330" width="11.7109375" style="2" customWidth="1"/>
    <col min="3331" max="3331" width="14" style="2" customWidth="1"/>
    <col min="3332" max="3332" width="13.42578125" style="2" customWidth="1"/>
    <col min="3333" max="3333" width="18.42578125" style="2" customWidth="1"/>
    <col min="3334" max="3334" width="15.28515625" style="2" customWidth="1"/>
    <col min="3335" max="3335" width="16" style="2" customWidth="1"/>
    <col min="3336" max="3336" width="17.7109375" style="2" customWidth="1"/>
    <col min="3337" max="3337" width="10.140625" style="2" customWidth="1"/>
    <col min="3338" max="3338" width="2.5703125" style="2" customWidth="1"/>
    <col min="3339" max="3340" width="9.140625" style="2"/>
    <col min="3341" max="3341" width="0.5703125" style="2" customWidth="1"/>
    <col min="3342" max="3343" width="9.140625" style="2"/>
    <col min="3344" max="3344" width="1.42578125" style="2" customWidth="1"/>
    <col min="3345" max="3584" width="9.140625" style="2"/>
    <col min="3585" max="3585" width="12.5703125" style="2" customWidth="1"/>
    <col min="3586" max="3586" width="11.7109375" style="2" customWidth="1"/>
    <col min="3587" max="3587" width="14" style="2" customWidth="1"/>
    <col min="3588" max="3588" width="13.42578125" style="2" customWidth="1"/>
    <col min="3589" max="3589" width="18.42578125" style="2" customWidth="1"/>
    <col min="3590" max="3590" width="15.28515625" style="2" customWidth="1"/>
    <col min="3591" max="3591" width="16" style="2" customWidth="1"/>
    <col min="3592" max="3592" width="17.7109375" style="2" customWidth="1"/>
    <col min="3593" max="3593" width="10.140625" style="2" customWidth="1"/>
    <col min="3594" max="3594" width="2.5703125" style="2" customWidth="1"/>
    <col min="3595" max="3596" width="9.140625" style="2"/>
    <col min="3597" max="3597" width="0.5703125" style="2" customWidth="1"/>
    <col min="3598" max="3599" width="9.140625" style="2"/>
    <col min="3600" max="3600" width="1.42578125" style="2" customWidth="1"/>
    <col min="3601" max="3840" width="9.140625" style="2"/>
    <col min="3841" max="3841" width="12.5703125" style="2" customWidth="1"/>
    <col min="3842" max="3842" width="11.7109375" style="2" customWidth="1"/>
    <col min="3843" max="3843" width="14" style="2" customWidth="1"/>
    <col min="3844" max="3844" width="13.42578125" style="2" customWidth="1"/>
    <col min="3845" max="3845" width="18.42578125" style="2" customWidth="1"/>
    <col min="3846" max="3846" width="15.28515625" style="2" customWidth="1"/>
    <col min="3847" max="3847" width="16" style="2" customWidth="1"/>
    <col min="3848" max="3848" width="17.7109375" style="2" customWidth="1"/>
    <col min="3849" max="3849" width="10.140625" style="2" customWidth="1"/>
    <col min="3850" max="3850" width="2.5703125" style="2" customWidth="1"/>
    <col min="3851" max="3852" width="9.140625" style="2"/>
    <col min="3853" max="3853" width="0.5703125" style="2" customWidth="1"/>
    <col min="3854" max="3855" width="9.140625" style="2"/>
    <col min="3856" max="3856" width="1.42578125" style="2" customWidth="1"/>
    <col min="3857" max="4096" width="9.140625" style="2"/>
    <col min="4097" max="4097" width="12.5703125" style="2" customWidth="1"/>
    <col min="4098" max="4098" width="11.7109375" style="2" customWidth="1"/>
    <col min="4099" max="4099" width="14" style="2" customWidth="1"/>
    <col min="4100" max="4100" width="13.42578125" style="2" customWidth="1"/>
    <col min="4101" max="4101" width="18.42578125" style="2" customWidth="1"/>
    <col min="4102" max="4102" width="15.28515625" style="2" customWidth="1"/>
    <col min="4103" max="4103" width="16" style="2" customWidth="1"/>
    <col min="4104" max="4104" width="17.7109375" style="2" customWidth="1"/>
    <col min="4105" max="4105" width="10.140625" style="2" customWidth="1"/>
    <col min="4106" max="4106" width="2.5703125" style="2" customWidth="1"/>
    <col min="4107" max="4108" width="9.140625" style="2"/>
    <col min="4109" max="4109" width="0.5703125" style="2" customWidth="1"/>
    <col min="4110" max="4111" width="9.140625" style="2"/>
    <col min="4112" max="4112" width="1.42578125" style="2" customWidth="1"/>
    <col min="4113" max="4352" width="9.140625" style="2"/>
    <col min="4353" max="4353" width="12.5703125" style="2" customWidth="1"/>
    <col min="4354" max="4354" width="11.7109375" style="2" customWidth="1"/>
    <col min="4355" max="4355" width="14" style="2" customWidth="1"/>
    <col min="4356" max="4356" width="13.42578125" style="2" customWidth="1"/>
    <col min="4357" max="4357" width="18.42578125" style="2" customWidth="1"/>
    <col min="4358" max="4358" width="15.28515625" style="2" customWidth="1"/>
    <col min="4359" max="4359" width="16" style="2" customWidth="1"/>
    <col min="4360" max="4360" width="17.7109375" style="2" customWidth="1"/>
    <col min="4361" max="4361" width="10.140625" style="2" customWidth="1"/>
    <col min="4362" max="4362" width="2.5703125" style="2" customWidth="1"/>
    <col min="4363" max="4364" width="9.140625" style="2"/>
    <col min="4365" max="4365" width="0.5703125" style="2" customWidth="1"/>
    <col min="4366" max="4367" width="9.140625" style="2"/>
    <col min="4368" max="4368" width="1.42578125" style="2" customWidth="1"/>
    <col min="4369" max="4608" width="9.140625" style="2"/>
    <col min="4609" max="4609" width="12.5703125" style="2" customWidth="1"/>
    <col min="4610" max="4610" width="11.7109375" style="2" customWidth="1"/>
    <col min="4611" max="4611" width="14" style="2" customWidth="1"/>
    <col min="4612" max="4612" width="13.42578125" style="2" customWidth="1"/>
    <col min="4613" max="4613" width="18.42578125" style="2" customWidth="1"/>
    <col min="4614" max="4614" width="15.28515625" style="2" customWidth="1"/>
    <col min="4615" max="4615" width="16" style="2" customWidth="1"/>
    <col min="4616" max="4616" width="17.7109375" style="2" customWidth="1"/>
    <col min="4617" max="4617" width="10.140625" style="2" customWidth="1"/>
    <col min="4618" max="4618" width="2.5703125" style="2" customWidth="1"/>
    <col min="4619" max="4620" width="9.140625" style="2"/>
    <col min="4621" max="4621" width="0.5703125" style="2" customWidth="1"/>
    <col min="4622" max="4623" width="9.140625" style="2"/>
    <col min="4624" max="4624" width="1.42578125" style="2" customWidth="1"/>
    <col min="4625" max="4864" width="9.140625" style="2"/>
    <col min="4865" max="4865" width="12.5703125" style="2" customWidth="1"/>
    <col min="4866" max="4866" width="11.7109375" style="2" customWidth="1"/>
    <col min="4867" max="4867" width="14" style="2" customWidth="1"/>
    <col min="4868" max="4868" width="13.42578125" style="2" customWidth="1"/>
    <col min="4869" max="4869" width="18.42578125" style="2" customWidth="1"/>
    <col min="4870" max="4870" width="15.28515625" style="2" customWidth="1"/>
    <col min="4871" max="4871" width="16" style="2" customWidth="1"/>
    <col min="4872" max="4872" width="17.7109375" style="2" customWidth="1"/>
    <col min="4873" max="4873" width="10.140625" style="2" customWidth="1"/>
    <col min="4874" max="4874" width="2.5703125" style="2" customWidth="1"/>
    <col min="4875" max="4876" width="9.140625" style="2"/>
    <col min="4877" max="4877" width="0.5703125" style="2" customWidth="1"/>
    <col min="4878" max="4879" width="9.140625" style="2"/>
    <col min="4880" max="4880" width="1.42578125" style="2" customWidth="1"/>
    <col min="4881" max="5120" width="9.140625" style="2"/>
    <col min="5121" max="5121" width="12.5703125" style="2" customWidth="1"/>
    <col min="5122" max="5122" width="11.7109375" style="2" customWidth="1"/>
    <col min="5123" max="5123" width="14" style="2" customWidth="1"/>
    <col min="5124" max="5124" width="13.42578125" style="2" customWidth="1"/>
    <col min="5125" max="5125" width="18.42578125" style="2" customWidth="1"/>
    <col min="5126" max="5126" width="15.28515625" style="2" customWidth="1"/>
    <col min="5127" max="5127" width="16" style="2" customWidth="1"/>
    <col min="5128" max="5128" width="17.7109375" style="2" customWidth="1"/>
    <col min="5129" max="5129" width="10.140625" style="2" customWidth="1"/>
    <col min="5130" max="5130" width="2.5703125" style="2" customWidth="1"/>
    <col min="5131" max="5132" width="9.140625" style="2"/>
    <col min="5133" max="5133" width="0.5703125" style="2" customWidth="1"/>
    <col min="5134" max="5135" width="9.140625" style="2"/>
    <col min="5136" max="5136" width="1.42578125" style="2" customWidth="1"/>
    <col min="5137" max="5376" width="9.140625" style="2"/>
    <col min="5377" max="5377" width="12.5703125" style="2" customWidth="1"/>
    <col min="5378" max="5378" width="11.7109375" style="2" customWidth="1"/>
    <col min="5379" max="5379" width="14" style="2" customWidth="1"/>
    <col min="5380" max="5380" width="13.42578125" style="2" customWidth="1"/>
    <col min="5381" max="5381" width="18.42578125" style="2" customWidth="1"/>
    <col min="5382" max="5382" width="15.28515625" style="2" customWidth="1"/>
    <col min="5383" max="5383" width="16" style="2" customWidth="1"/>
    <col min="5384" max="5384" width="17.7109375" style="2" customWidth="1"/>
    <col min="5385" max="5385" width="10.140625" style="2" customWidth="1"/>
    <col min="5386" max="5386" width="2.5703125" style="2" customWidth="1"/>
    <col min="5387" max="5388" width="9.140625" style="2"/>
    <col min="5389" max="5389" width="0.5703125" style="2" customWidth="1"/>
    <col min="5390" max="5391" width="9.140625" style="2"/>
    <col min="5392" max="5392" width="1.42578125" style="2" customWidth="1"/>
    <col min="5393" max="5632" width="9.140625" style="2"/>
    <col min="5633" max="5633" width="12.5703125" style="2" customWidth="1"/>
    <col min="5634" max="5634" width="11.7109375" style="2" customWidth="1"/>
    <col min="5635" max="5635" width="14" style="2" customWidth="1"/>
    <col min="5636" max="5636" width="13.42578125" style="2" customWidth="1"/>
    <col min="5637" max="5637" width="18.42578125" style="2" customWidth="1"/>
    <col min="5638" max="5638" width="15.28515625" style="2" customWidth="1"/>
    <col min="5639" max="5639" width="16" style="2" customWidth="1"/>
    <col min="5640" max="5640" width="17.7109375" style="2" customWidth="1"/>
    <col min="5641" max="5641" width="10.140625" style="2" customWidth="1"/>
    <col min="5642" max="5642" width="2.5703125" style="2" customWidth="1"/>
    <col min="5643" max="5644" width="9.140625" style="2"/>
    <col min="5645" max="5645" width="0.5703125" style="2" customWidth="1"/>
    <col min="5646" max="5647" width="9.140625" style="2"/>
    <col min="5648" max="5648" width="1.42578125" style="2" customWidth="1"/>
    <col min="5649" max="5888" width="9.140625" style="2"/>
    <col min="5889" max="5889" width="12.5703125" style="2" customWidth="1"/>
    <col min="5890" max="5890" width="11.7109375" style="2" customWidth="1"/>
    <col min="5891" max="5891" width="14" style="2" customWidth="1"/>
    <col min="5892" max="5892" width="13.42578125" style="2" customWidth="1"/>
    <col min="5893" max="5893" width="18.42578125" style="2" customWidth="1"/>
    <col min="5894" max="5894" width="15.28515625" style="2" customWidth="1"/>
    <col min="5895" max="5895" width="16" style="2" customWidth="1"/>
    <col min="5896" max="5896" width="17.7109375" style="2" customWidth="1"/>
    <col min="5897" max="5897" width="10.140625" style="2" customWidth="1"/>
    <col min="5898" max="5898" width="2.5703125" style="2" customWidth="1"/>
    <col min="5899" max="5900" width="9.140625" style="2"/>
    <col min="5901" max="5901" width="0.5703125" style="2" customWidth="1"/>
    <col min="5902" max="5903" width="9.140625" style="2"/>
    <col min="5904" max="5904" width="1.42578125" style="2" customWidth="1"/>
    <col min="5905" max="6144" width="9.140625" style="2"/>
    <col min="6145" max="6145" width="12.5703125" style="2" customWidth="1"/>
    <col min="6146" max="6146" width="11.7109375" style="2" customWidth="1"/>
    <col min="6147" max="6147" width="14" style="2" customWidth="1"/>
    <col min="6148" max="6148" width="13.42578125" style="2" customWidth="1"/>
    <col min="6149" max="6149" width="18.42578125" style="2" customWidth="1"/>
    <col min="6150" max="6150" width="15.28515625" style="2" customWidth="1"/>
    <col min="6151" max="6151" width="16" style="2" customWidth="1"/>
    <col min="6152" max="6152" width="17.7109375" style="2" customWidth="1"/>
    <col min="6153" max="6153" width="10.140625" style="2" customWidth="1"/>
    <col min="6154" max="6154" width="2.5703125" style="2" customWidth="1"/>
    <col min="6155" max="6156" width="9.140625" style="2"/>
    <col min="6157" max="6157" width="0.5703125" style="2" customWidth="1"/>
    <col min="6158" max="6159" width="9.140625" style="2"/>
    <col min="6160" max="6160" width="1.42578125" style="2" customWidth="1"/>
    <col min="6161" max="6400" width="9.140625" style="2"/>
    <col min="6401" max="6401" width="12.5703125" style="2" customWidth="1"/>
    <col min="6402" max="6402" width="11.7109375" style="2" customWidth="1"/>
    <col min="6403" max="6403" width="14" style="2" customWidth="1"/>
    <col min="6404" max="6404" width="13.42578125" style="2" customWidth="1"/>
    <col min="6405" max="6405" width="18.42578125" style="2" customWidth="1"/>
    <col min="6406" max="6406" width="15.28515625" style="2" customWidth="1"/>
    <col min="6407" max="6407" width="16" style="2" customWidth="1"/>
    <col min="6408" max="6408" width="17.7109375" style="2" customWidth="1"/>
    <col min="6409" max="6409" width="10.140625" style="2" customWidth="1"/>
    <col min="6410" max="6410" width="2.5703125" style="2" customWidth="1"/>
    <col min="6411" max="6412" width="9.140625" style="2"/>
    <col min="6413" max="6413" width="0.5703125" style="2" customWidth="1"/>
    <col min="6414" max="6415" width="9.140625" style="2"/>
    <col min="6416" max="6416" width="1.42578125" style="2" customWidth="1"/>
    <col min="6417" max="6656" width="9.140625" style="2"/>
    <col min="6657" max="6657" width="12.5703125" style="2" customWidth="1"/>
    <col min="6658" max="6658" width="11.7109375" style="2" customWidth="1"/>
    <col min="6659" max="6659" width="14" style="2" customWidth="1"/>
    <col min="6660" max="6660" width="13.42578125" style="2" customWidth="1"/>
    <col min="6661" max="6661" width="18.42578125" style="2" customWidth="1"/>
    <col min="6662" max="6662" width="15.28515625" style="2" customWidth="1"/>
    <col min="6663" max="6663" width="16" style="2" customWidth="1"/>
    <col min="6664" max="6664" width="17.7109375" style="2" customWidth="1"/>
    <col min="6665" max="6665" width="10.140625" style="2" customWidth="1"/>
    <col min="6666" max="6666" width="2.5703125" style="2" customWidth="1"/>
    <col min="6667" max="6668" width="9.140625" style="2"/>
    <col min="6669" max="6669" width="0.5703125" style="2" customWidth="1"/>
    <col min="6670" max="6671" width="9.140625" style="2"/>
    <col min="6672" max="6672" width="1.42578125" style="2" customWidth="1"/>
    <col min="6673" max="6912" width="9.140625" style="2"/>
    <col min="6913" max="6913" width="12.5703125" style="2" customWidth="1"/>
    <col min="6914" max="6914" width="11.7109375" style="2" customWidth="1"/>
    <col min="6915" max="6915" width="14" style="2" customWidth="1"/>
    <col min="6916" max="6916" width="13.42578125" style="2" customWidth="1"/>
    <col min="6917" max="6917" width="18.42578125" style="2" customWidth="1"/>
    <col min="6918" max="6918" width="15.28515625" style="2" customWidth="1"/>
    <col min="6919" max="6919" width="16" style="2" customWidth="1"/>
    <col min="6920" max="6920" width="17.7109375" style="2" customWidth="1"/>
    <col min="6921" max="6921" width="10.140625" style="2" customWidth="1"/>
    <col min="6922" max="6922" width="2.5703125" style="2" customWidth="1"/>
    <col min="6923" max="6924" width="9.140625" style="2"/>
    <col min="6925" max="6925" width="0.5703125" style="2" customWidth="1"/>
    <col min="6926" max="6927" width="9.140625" style="2"/>
    <col min="6928" max="6928" width="1.42578125" style="2" customWidth="1"/>
    <col min="6929" max="7168" width="9.140625" style="2"/>
    <col min="7169" max="7169" width="12.5703125" style="2" customWidth="1"/>
    <col min="7170" max="7170" width="11.7109375" style="2" customWidth="1"/>
    <col min="7171" max="7171" width="14" style="2" customWidth="1"/>
    <col min="7172" max="7172" width="13.42578125" style="2" customWidth="1"/>
    <col min="7173" max="7173" width="18.42578125" style="2" customWidth="1"/>
    <col min="7174" max="7174" width="15.28515625" style="2" customWidth="1"/>
    <col min="7175" max="7175" width="16" style="2" customWidth="1"/>
    <col min="7176" max="7176" width="17.7109375" style="2" customWidth="1"/>
    <col min="7177" max="7177" width="10.140625" style="2" customWidth="1"/>
    <col min="7178" max="7178" width="2.5703125" style="2" customWidth="1"/>
    <col min="7179" max="7180" width="9.140625" style="2"/>
    <col min="7181" max="7181" width="0.5703125" style="2" customWidth="1"/>
    <col min="7182" max="7183" width="9.140625" style="2"/>
    <col min="7184" max="7184" width="1.42578125" style="2" customWidth="1"/>
    <col min="7185" max="7424" width="9.140625" style="2"/>
    <col min="7425" max="7425" width="12.5703125" style="2" customWidth="1"/>
    <col min="7426" max="7426" width="11.7109375" style="2" customWidth="1"/>
    <col min="7427" max="7427" width="14" style="2" customWidth="1"/>
    <col min="7428" max="7428" width="13.42578125" style="2" customWidth="1"/>
    <col min="7429" max="7429" width="18.42578125" style="2" customWidth="1"/>
    <col min="7430" max="7430" width="15.28515625" style="2" customWidth="1"/>
    <col min="7431" max="7431" width="16" style="2" customWidth="1"/>
    <col min="7432" max="7432" width="17.7109375" style="2" customWidth="1"/>
    <col min="7433" max="7433" width="10.140625" style="2" customWidth="1"/>
    <col min="7434" max="7434" width="2.5703125" style="2" customWidth="1"/>
    <col min="7435" max="7436" width="9.140625" style="2"/>
    <col min="7437" max="7437" width="0.5703125" style="2" customWidth="1"/>
    <col min="7438" max="7439" width="9.140625" style="2"/>
    <col min="7440" max="7440" width="1.42578125" style="2" customWidth="1"/>
    <col min="7441" max="7680" width="9.140625" style="2"/>
    <col min="7681" max="7681" width="12.5703125" style="2" customWidth="1"/>
    <col min="7682" max="7682" width="11.7109375" style="2" customWidth="1"/>
    <col min="7683" max="7683" width="14" style="2" customWidth="1"/>
    <col min="7684" max="7684" width="13.42578125" style="2" customWidth="1"/>
    <col min="7685" max="7685" width="18.42578125" style="2" customWidth="1"/>
    <col min="7686" max="7686" width="15.28515625" style="2" customWidth="1"/>
    <col min="7687" max="7687" width="16" style="2" customWidth="1"/>
    <col min="7688" max="7688" width="17.7109375" style="2" customWidth="1"/>
    <col min="7689" max="7689" width="10.140625" style="2" customWidth="1"/>
    <col min="7690" max="7690" width="2.5703125" style="2" customWidth="1"/>
    <col min="7691" max="7692" width="9.140625" style="2"/>
    <col min="7693" max="7693" width="0.5703125" style="2" customWidth="1"/>
    <col min="7694" max="7695" width="9.140625" style="2"/>
    <col min="7696" max="7696" width="1.42578125" style="2" customWidth="1"/>
    <col min="7697" max="7936" width="9.140625" style="2"/>
    <col min="7937" max="7937" width="12.5703125" style="2" customWidth="1"/>
    <col min="7938" max="7938" width="11.7109375" style="2" customWidth="1"/>
    <col min="7939" max="7939" width="14" style="2" customWidth="1"/>
    <col min="7940" max="7940" width="13.42578125" style="2" customWidth="1"/>
    <col min="7941" max="7941" width="18.42578125" style="2" customWidth="1"/>
    <col min="7942" max="7942" width="15.28515625" style="2" customWidth="1"/>
    <col min="7943" max="7943" width="16" style="2" customWidth="1"/>
    <col min="7944" max="7944" width="17.7109375" style="2" customWidth="1"/>
    <col min="7945" max="7945" width="10.140625" style="2" customWidth="1"/>
    <col min="7946" max="7946" width="2.5703125" style="2" customWidth="1"/>
    <col min="7947" max="7948" width="9.140625" style="2"/>
    <col min="7949" max="7949" width="0.5703125" style="2" customWidth="1"/>
    <col min="7950" max="7951" width="9.140625" style="2"/>
    <col min="7952" max="7952" width="1.42578125" style="2" customWidth="1"/>
    <col min="7953" max="8192" width="9.140625" style="2"/>
    <col min="8193" max="8193" width="12.5703125" style="2" customWidth="1"/>
    <col min="8194" max="8194" width="11.7109375" style="2" customWidth="1"/>
    <col min="8195" max="8195" width="14" style="2" customWidth="1"/>
    <col min="8196" max="8196" width="13.42578125" style="2" customWidth="1"/>
    <col min="8197" max="8197" width="18.42578125" style="2" customWidth="1"/>
    <col min="8198" max="8198" width="15.28515625" style="2" customWidth="1"/>
    <col min="8199" max="8199" width="16" style="2" customWidth="1"/>
    <col min="8200" max="8200" width="17.7109375" style="2" customWidth="1"/>
    <col min="8201" max="8201" width="10.140625" style="2" customWidth="1"/>
    <col min="8202" max="8202" width="2.5703125" style="2" customWidth="1"/>
    <col min="8203" max="8204" width="9.140625" style="2"/>
    <col min="8205" max="8205" width="0.5703125" style="2" customWidth="1"/>
    <col min="8206" max="8207" width="9.140625" style="2"/>
    <col min="8208" max="8208" width="1.42578125" style="2" customWidth="1"/>
    <col min="8209" max="8448" width="9.140625" style="2"/>
    <col min="8449" max="8449" width="12.5703125" style="2" customWidth="1"/>
    <col min="8450" max="8450" width="11.7109375" style="2" customWidth="1"/>
    <col min="8451" max="8451" width="14" style="2" customWidth="1"/>
    <col min="8452" max="8452" width="13.42578125" style="2" customWidth="1"/>
    <col min="8453" max="8453" width="18.42578125" style="2" customWidth="1"/>
    <col min="8454" max="8454" width="15.28515625" style="2" customWidth="1"/>
    <col min="8455" max="8455" width="16" style="2" customWidth="1"/>
    <col min="8456" max="8456" width="17.7109375" style="2" customWidth="1"/>
    <col min="8457" max="8457" width="10.140625" style="2" customWidth="1"/>
    <col min="8458" max="8458" width="2.5703125" style="2" customWidth="1"/>
    <col min="8459" max="8460" width="9.140625" style="2"/>
    <col min="8461" max="8461" width="0.5703125" style="2" customWidth="1"/>
    <col min="8462" max="8463" width="9.140625" style="2"/>
    <col min="8464" max="8464" width="1.42578125" style="2" customWidth="1"/>
    <col min="8465" max="8704" width="9.140625" style="2"/>
    <col min="8705" max="8705" width="12.5703125" style="2" customWidth="1"/>
    <col min="8706" max="8706" width="11.7109375" style="2" customWidth="1"/>
    <col min="8707" max="8707" width="14" style="2" customWidth="1"/>
    <col min="8708" max="8708" width="13.42578125" style="2" customWidth="1"/>
    <col min="8709" max="8709" width="18.42578125" style="2" customWidth="1"/>
    <col min="8710" max="8710" width="15.28515625" style="2" customWidth="1"/>
    <col min="8711" max="8711" width="16" style="2" customWidth="1"/>
    <col min="8712" max="8712" width="17.7109375" style="2" customWidth="1"/>
    <col min="8713" max="8713" width="10.140625" style="2" customWidth="1"/>
    <col min="8714" max="8714" width="2.5703125" style="2" customWidth="1"/>
    <col min="8715" max="8716" width="9.140625" style="2"/>
    <col min="8717" max="8717" width="0.5703125" style="2" customWidth="1"/>
    <col min="8718" max="8719" width="9.140625" style="2"/>
    <col min="8720" max="8720" width="1.42578125" style="2" customWidth="1"/>
    <col min="8721" max="8960" width="9.140625" style="2"/>
    <col min="8961" max="8961" width="12.5703125" style="2" customWidth="1"/>
    <col min="8962" max="8962" width="11.7109375" style="2" customWidth="1"/>
    <col min="8963" max="8963" width="14" style="2" customWidth="1"/>
    <col min="8964" max="8964" width="13.42578125" style="2" customWidth="1"/>
    <col min="8965" max="8965" width="18.42578125" style="2" customWidth="1"/>
    <col min="8966" max="8966" width="15.28515625" style="2" customWidth="1"/>
    <col min="8967" max="8967" width="16" style="2" customWidth="1"/>
    <col min="8968" max="8968" width="17.7109375" style="2" customWidth="1"/>
    <col min="8969" max="8969" width="10.140625" style="2" customWidth="1"/>
    <col min="8970" max="8970" width="2.5703125" style="2" customWidth="1"/>
    <col min="8971" max="8972" width="9.140625" style="2"/>
    <col min="8973" max="8973" width="0.5703125" style="2" customWidth="1"/>
    <col min="8974" max="8975" width="9.140625" style="2"/>
    <col min="8976" max="8976" width="1.42578125" style="2" customWidth="1"/>
    <col min="8977" max="9216" width="9.140625" style="2"/>
    <col min="9217" max="9217" width="12.5703125" style="2" customWidth="1"/>
    <col min="9218" max="9218" width="11.7109375" style="2" customWidth="1"/>
    <col min="9219" max="9219" width="14" style="2" customWidth="1"/>
    <col min="9220" max="9220" width="13.42578125" style="2" customWidth="1"/>
    <col min="9221" max="9221" width="18.42578125" style="2" customWidth="1"/>
    <col min="9222" max="9222" width="15.28515625" style="2" customWidth="1"/>
    <col min="9223" max="9223" width="16" style="2" customWidth="1"/>
    <col min="9224" max="9224" width="17.7109375" style="2" customWidth="1"/>
    <col min="9225" max="9225" width="10.140625" style="2" customWidth="1"/>
    <col min="9226" max="9226" width="2.5703125" style="2" customWidth="1"/>
    <col min="9227" max="9228" width="9.140625" style="2"/>
    <col min="9229" max="9229" width="0.5703125" style="2" customWidth="1"/>
    <col min="9230" max="9231" width="9.140625" style="2"/>
    <col min="9232" max="9232" width="1.42578125" style="2" customWidth="1"/>
    <col min="9233" max="9472" width="9.140625" style="2"/>
    <col min="9473" max="9473" width="12.5703125" style="2" customWidth="1"/>
    <col min="9474" max="9474" width="11.7109375" style="2" customWidth="1"/>
    <col min="9475" max="9475" width="14" style="2" customWidth="1"/>
    <col min="9476" max="9476" width="13.42578125" style="2" customWidth="1"/>
    <col min="9477" max="9477" width="18.42578125" style="2" customWidth="1"/>
    <col min="9478" max="9478" width="15.28515625" style="2" customWidth="1"/>
    <col min="9479" max="9479" width="16" style="2" customWidth="1"/>
    <col min="9480" max="9480" width="17.7109375" style="2" customWidth="1"/>
    <col min="9481" max="9481" width="10.140625" style="2" customWidth="1"/>
    <col min="9482" max="9482" width="2.5703125" style="2" customWidth="1"/>
    <col min="9483" max="9484" width="9.140625" style="2"/>
    <col min="9485" max="9485" width="0.5703125" style="2" customWidth="1"/>
    <col min="9486" max="9487" width="9.140625" style="2"/>
    <col min="9488" max="9488" width="1.42578125" style="2" customWidth="1"/>
    <col min="9489" max="9728" width="9.140625" style="2"/>
    <col min="9729" max="9729" width="12.5703125" style="2" customWidth="1"/>
    <col min="9730" max="9730" width="11.7109375" style="2" customWidth="1"/>
    <col min="9731" max="9731" width="14" style="2" customWidth="1"/>
    <col min="9732" max="9732" width="13.42578125" style="2" customWidth="1"/>
    <col min="9733" max="9733" width="18.42578125" style="2" customWidth="1"/>
    <col min="9734" max="9734" width="15.28515625" style="2" customWidth="1"/>
    <col min="9735" max="9735" width="16" style="2" customWidth="1"/>
    <col min="9736" max="9736" width="17.7109375" style="2" customWidth="1"/>
    <col min="9737" max="9737" width="10.140625" style="2" customWidth="1"/>
    <col min="9738" max="9738" width="2.5703125" style="2" customWidth="1"/>
    <col min="9739" max="9740" width="9.140625" style="2"/>
    <col min="9741" max="9741" width="0.5703125" style="2" customWidth="1"/>
    <col min="9742" max="9743" width="9.140625" style="2"/>
    <col min="9744" max="9744" width="1.42578125" style="2" customWidth="1"/>
    <col min="9745" max="9984" width="9.140625" style="2"/>
    <col min="9985" max="9985" width="12.5703125" style="2" customWidth="1"/>
    <col min="9986" max="9986" width="11.7109375" style="2" customWidth="1"/>
    <col min="9987" max="9987" width="14" style="2" customWidth="1"/>
    <col min="9988" max="9988" width="13.42578125" style="2" customWidth="1"/>
    <col min="9989" max="9989" width="18.42578125" style="2" customWidth="1"/>
    <col min="9990" max="9990" width="15.28515625" style="2" customWidth="1"/>
    <col min="9991" max="9991" width="16" style="2" customWidth="1"/>
    <col min="9992" max="9992" width="17.7109375" style="2" customWidth="1"/>
    <col min="9993" max="9993" width="10.140625" style="2" customWidth="1"/>
    <col min="9994" max="9994" width="2.5703125" style="2" customWidth="1"/>
    <col min="9995" max="9996" width="9.140625" style="2"/>
    <col min="9997" max="9997" width="0.5703125" style="2" customWidth="1"/>
    <col min="9998" max="9999" width="9.140625" style="2"/>
    <col min="10000" max="10000" width="1.42578125" style="2" customWidth="1"/>
    <col min="10001" max="10240" width="9.140625" style="2"/>
    <col min="10241" max="10241" width="12.5703125" style="2" customWidth="1"/>
    <col min="10242" max="10242" width="11.7109375" style="2" customWidth="1"/>
    <col min="10243" max="10243" width="14" style="2" customWidth="1"/>
    <col min="10244" max="10244" width="13.42578125" style="2" customWidth="1"/>
    <col min="10245" max="10245" width="18.42578125" style="2" customWidth="1"/>
    <col min="10246" max="10246" width="15.28515625" style="2" customWidth="1"/>
    <col min="10247" max="10247" width="16" style="2" customWidth="1"/>
    <col min="10248" max="10248" width="17.7109375" style="2" customWidth="1"/>
    <col min="10249" max="10249" width="10.140625" style="2" customWidth="1"/>
    <col min="10250" max="10250" width="2.5703125" style="2" customWidth="1"/>
    <col min="10251" max="10252" width="9.140625" style="2"/>
    <col min="10253" max="10253" width="0.5703125" style="2" customWidth="1"/>
    <col min="10254" max="10255" width="9.140625" style="2"/>
    <col min="10256" max="10256" width="1.42578125" style="2" customWidth="1"/>
    <col min="10257" max="10496" width="9.140625" style="2"/>
    <col min="10497" max="10497" width="12.5703125" style="2" customWidth="1"/>
    <col min="10498" max="10498" width="11.7109375" style="2" customWidth="1"/>
    <col min="10499" max="10499" width="14" style="2" customWidth="1"/>
    <col min="10500" max="10500" width="13.42578125" style="2" customWidth="1"/>
    <col min="10501" max="10501" width="18.42578125" style="2" customWidth="1"/>
    <col min="10502" max="10502" width="15.28515625" style="2" customWidth="1"/>
    <col min="10503" max="10503" width="16" style="2" customWidth="1"/>
    <col min="10504" max="10504" width="17.7109375" style="2" customWidth="1"/>
    <col min="10505" max="10505" width="10.140625" style="2" customWidth="1"/>
    <col min="10506" max="10506" width="2.5703125" style="2" customWidth="1"/>
    <col min="10507" max="10508" width="9.140625" style="2"/>
    <col min="10509" max="10509" width="0.5703125" style="2" customWidth="1"/>
    <col min="10510" max="10511" width="9.140625" style="2"/>
    <col min="10512" max="10512" width="1.42578125" style="2" customWidth="1"/>
    <col min="10513" max="10752" width="9.140625" style="2"/>
    <col min="10753" max="10753" width="12.5703125" style="2" customWidth="1"/>
    <col min="10754" max="10754" width="11.7109375" style="2" customWidth="1"/>
    <col min="10755" max="10755" width="14" style="2" customWidth="1"/>
    <col min="10756" max="10756" width="13.42578125" style="2" customWidth="1"/>
    <col min="10757" max="10757" width="18.42578125" style="2" customWidth="1"/>
    <col min="10758" max="10758" width="15.28515625" style="2" customWidth="1"/>
    <col min="10759" max="10759" width="16" style="2" customWidth="1"/>
    <col min="10760" max="10760" width="17.7109375" style="2" customWidth="1"/>
    <col min="10761" max="10761" width="10.140625" style="2" customWidth="1"/>
    <col min="10762" max="10762" width="2.5703125" style="2" customWidth="1"/>
    <col min="10763" max="10764" width="9.140625" style="2"/>
    <col min="10765" max="10765" width="0.5703125" style="2" customWidth="1"/>
    <col min="10766" max="10767" width="9.140625" style="2"/>
    <col min="10768" max="10768" width="1.42578125" style="2" customWidth="1"/>
    <col min="10769" max="11008" width="9.140625" style="2"/>
    <col min="11009" max="11009" width="12.5703125" style="2" customWidth="1"/>
    <col min="11010" max="11010" width="11.7109375" style="2" customWidth="1"/>
    <col min="11011" max="11011" width="14" style="2" customWidth="1"/>
    <col min="11012" max="11012" width="13.42578125" style="2" customWidth="1"/>
    <col min="11013" max="11013" width="18.42578125" style="2" customWidth="1"/>
    <col min="11014" max="11014" width="15.28515625" style="2" customWidth="1"/>
    <col min="11015" max="11015" width="16" style="2" customWidth="1"/>
    <col min="11016" max="11016" width="17.7109375" style="2" customWidth="1"/>
    <col min="11017" max="11017" width="10.140625" style="2" customWidth="1"/>
    <col min="11018" max="11018" width="2.5703125" style="2" customWidth="1"/>
    <col min="11019" max="11020" width="9.140625" style="2"/>
    <col min="11021" max="11021" width="0.5703125" style="2" customWidth="1"/>
    <col min="11022" max="11023" width="9.140625" style="2"/>
    <col min="11024" max="11024" width="1.42578125" style="2" customWidth="1"/>
    <col min="11025" max="11264" width="9.140625" style="2"/>
    <col min="11265" max="11265" width="12.5703125" style="2" customWidth="1"/>
    <col min="11266" max="11266" width="11.7109375" style="2" customWidth="1"/>
    <col min="11267" max="11267" width="14" style="2" customWidth="1"/>
    <col min="11268" max="11268" width="13.42578125" style="2" customWidth="1"/>
    <col min="11269" max="11269" width="18.42578125" style="2" customWidth="1"/>
    <col min="11270" max="11270" width="15.28515625" style="2" customWidth="1"/>
    <col min="11271" max="11271" width="16" style="2" customWidth="1"/>
    <col min="11272" max="11272" width="17.7109375" style="2" customWidth="1"/>
    <col min="11273" max="11273" width="10.140625" style="2" customWidth="1"/>
    <col min="11274" max="11274" width="2.5703125" style="2" customWidth="1"/>
    <col min="11275" max="11276" width="9.140625" style="2"/>
    <col min="11277" max="11277" width="0.5703125" style="2" customWidth="1"/>
    <col min="11278" max="11279" width="9.140625" style="2"/>
    <col min="11280" max="11280" width="1.42578125" style="2" customWidth="1"/>
    <col min="11281" max="11520" width="9.140625" style="2"/>
    <col min="11521" max="11521" width="12.5703125" style="2" customWidth="1"/>
    <col min="11522" max="11522" width="11.7109375" style="2" customWidth="1"/>
    <col min="11523" max="11523" width="14" style="2" customWidth="1"/>
    <col min="11524" max="11524" width="13.42578125" style="2" customWidth="1"/>
    <col min="11525" max="11525" width="18.42578125" style="2" customWidth="1"/>
    <col min="11526" max="11526" width="15.28515625" style="2" customWidth="1"/>
    <col min="11527" max="11527" width="16" style="2" customWidth="1"/>
    <col min="11528" max="11528" width="17.7109375" style="2" customWidth="1"/>
    <col min="11529" max="11529" width="10.140625" style="2" customWidth="1"/>
    <col min="11530" max="11530" width="2.5703125" style="2" customWidth="1"/>
    <col min="11531" max="11532" width="9.140625" style="2"/>
    <col min="11533" max="11533" width="0.5703125" style="2" customWidth="1"/>
    <col min="11534" max="11535" width="9.140625" style="2"/>
    <col min="11536" max="11536" width="1.42578125" style="2" customWidth="1"/>
    <col min="11537" max="11776" width="9.140625" style="2"/>
    <col min="11777" max="11777" width="12.5703125" style="2" customWidth="1"/>
    <col min="11778" max="11778" width="11.7109375" style="2" customWidth="1"/>
    <col min="11779" max="11779" width="14" style="2" customWidth="1"/>
    <col min="11780" max="11780" width="13.42578125" style="2" customWidth="1"/>
    <col min="11781" max="11781" width="18.42578125" style="2" customWidth="1"/>
    <col min="11782" max="11782" width="15.28515625" style="2" customWidth="1"/>
    <col min="11783" max="11783" width="16" style="2" customWidth="1"/>
    <col min="11784" max="11784" width="17.7109375" style="2" customWidth="1"/>
    <col min="11785" max="11785" width="10.140625" style="2" customWidth="1"/>
    <col min="11786" max="11786" width="2.5703125" style="2" customWidth="1"/>
    <col min="11787" max="11788" width="9.140625" style="2"/>
    <col min="11789" max="11789" width="0.5703125" style="2" customWidth="1"/>
    <col min="11790" max="11791" width="9.140625" style="2"/>
    <col min="11792" max="11792" width="1.42578125" style="2" customWidth="1"/>
    <col min="11793" max="12032" width="9.140625" style="2"/>
    <col min="12033" max="12033" width="12.5703125" style="2" customWidth="1"/>
    <col min="12034" max="12034" width="11.7109375" style="2" customWidth="1"/>
    <col min="12035" max="12035" width="14" style="2" customWidth="1"/>
    <col min="12036" max="12036" width="13.42578125" style="2" customWidth="1"/>
    <col min="12037" max="12037" width="18.42578125" style="2" customWidth="1"/>
    <col min="12038" max="12038" width="15.28515625" style="2" customWidth="1"/>
    <col min="12039" max="12039" width="16" style="2" customWidth="1"/>
    <col min="12040" max="12040" width="17.7109375" style="2" customWidth="1"/>
    <col min="12041" max="12041" width="10.140625" style="2" customWidth="1"/>
    <col min="12042" max="12042" width="2.5703125" style="2" customWidth="1"/>
    <col min="12043" max="12044" width="9.140625" style="2"/>
    <col min="12045" max="12045" width="0.5703125" style="2" customWidth="1"/>
    <col min="12046" max="12047" width="9.140625" style="2"/>
    <col min="12048" max="12048" width="1.42578125" style="2" customWidth="1"/>
    <col min="12049" max="12288" width="9.140625" style="2"/>
    <col min="12289" max="12289" width="12.5703125" style="2" customWidth="1"/>
    <col min="12290" max="12290" width="11.7109375" style="2" customWidth="1"/>
    <col min="12291" max="12291" width="14" style="2" customWidth="1"/>
    <col min="12292" max="12292" width="13.42578125" style="2" customWidth="1"/>
    <col min="12293" max="12293" width="18.42578125" style="2" customWidth="1"/>
    <col min="12294" max="12294" width="15.28515625" style="2" customWidth="1"/>
    <col min="12295" max="12295" width="16" style="2" customWidth="1"/>
    <col min="12296" max="12296" width="17.7109375" style="2" customWidth="1"/>
    <col min="12297" max="12297" width="10.140625" style="2" customWidth="1"/>
    <col min="12298" max="12298" width="2.5703125" style="2" customWidth="1"/>
    <col min="12299" max="12300" width="9.140625" style="2"/>
    <col min="12301" max="12301" width="0.5703125" style="2" customWidth="1"/>
    <col min="12302" max="12303" width="9.140625" style="2"/>
    <col min="12304" max="12304" width="1.42578125" style="2" customWidth="1"/>
    <col min="12305" max="12544" width="9.140625" style="2"/>
    <col min="12545" max="12545" width="12.5703125" style="2" customWidth="1"/>
    <col min="12546" max="12546" width="11.7109375" style="2" customWidth="1"/>
    <col min="12547" max="12547" width="14" style="2" customWidth="1"/>
    <col min="12548" max="12548" width="13.42578125" style="2" customWidth="1"/>
    <col min="12549" max="12549" width="18.42578125" style="2" customWidth="1"/>
    <col min="12550" max="12550" width="15.28515625" style="2" customWidth="1"/>
    <col min="12551" max="12551" width="16" style="2" customWidth="1"/>
    <col min="12552" max="12552" width="17.7109375" style="2" customWidth="1"/>
    <col min="12553" max="12553" width="10.140625" style="2" customWidth="1"/>
    <col min="12554" max="12554" width="2.5703125" style="2" customWidth="1"/>
    <col min="12555" max="12556" width="9.140625" style="2"/>
    <col min="12557" max="12557" width="0.5703125" style="2" customWidth="1"/>
    <col min="12558" max="12559" width="9.140625" style="2"/>
    <col min="12560" max="12560" width="1.42578125" style="2" customWidth="1"/>
    <col min="12561" max="12800" width="9.140625" style="2"/>
    <col min="12801" max="12801" width="12.5703125" style="2" customWidth="1"/>
    <col min="12802" max="12802" width="11.7109375" style="2" customWidth="1"/>
    <col min="12803" max="12803" width="14" style="2" customWidth="1"/>
    <col min="12804" max="12804" width="13.42578125" style="2" customWidth="1"/>
    <col min="12805" max="12805" width="18.42578125" style="2" customWidth="1"/>
    <col min="12806" max="12806" width="15.28515625" style="2" customWidth="1"/>
    <col min="12807" max="12807" width="16" style="2" customWidth="1"/>
    <col min="12808" max="12808" width="17.7109375" style="2" customWidth="1"/>
    <col min="12809" max="12809" width="10.140625" style="2" customWidth="1"/>
    <col min="12810" max="12810" width="2.5703125" style="2" customWidth="1"/>
    <col min="12811" max="12812" width="9.140625" style="2"/>
    <col min="12813" max="12813" width="0.5703125" style="2" customWidth="1"/>
    <col min="12814" max="12815" width="9.140625" style="2"/>
    <col min="12816" max="12816" width="1.42578125" style="2" customWidth="1"/>
    <col min="12817" max="13056" width="9.140625" style="2"/>
    <col min="13057" max="13057" width="12.5703125" style="2" customWidth="1"/>
    <col min="13058" max="13058" width="11.7109375" style="2" customWidth="1"/>
    <col min="13059" max="13059" width="14" style="2" customWidth="1"/>
    <col min="13060" max="13060" width="13.42578125" style="2" customWidth="1"/>
    <col min="13061" max="13061" width="18.42578125" style="2" customWidth="1"/>
    <col min="13062" max="13062" width="15.28515625" style="2" customWidth="1"/>
    <col min="13063" max="13063" width="16" style="2" customWidth="1"/>
    <col min="13064" max="13064" width="17.7109375" style="2" customWidth="1"/>
    <col min="13065" max="13065" width="10.140625" style="2" customWidth="1"/>
    <col min="13066" max="13066" width="2.5703125" style="2" customWidth="1"/>
    <col min="13067" max="13068" width="9.140625" style="2"/>
    <col min="13069" max="13069" width="0.5703125" style="2" customWidth="1"/>
    <col min="13070" max="13071" width="9.140625" style="2"/>
    <col min="13072" max="13072" width="1.42578125" style="2" customWidth="1"/>
    <col min="13073" max="13312" width="9.140625" style="2"/>
    <col min="13313" max="13313" width="12.5703125" style="2" customWidth="1"/>
    <col min="13314" max="13314" width="11.7109375" style="2" customWidth="1"/>
    <col min="13315" max="13315" width="14" style="2" customWidth="1"/>
    <col min="13316" max="13316" width="13.42578125" style="2" customWidth="1"/>
    <col min="13317" max="13317" width="18.42578125" style="2" customWidth="1"/>
    <col min="13318" max="13318" width="15.28515625" style="2" customWidth="1"/>
    <col min="13319" max="13319" width="16" style="2" customWidth="1"/>
    <col min="13320" max="13320" width="17.7109375" style="2" customWidth="1"/>
    <col min="13321" max="13321" width="10.140625" style="2" customWidth="1"/>
    <col min="13322" max="13322" width="2.5703125" style="2" customWidth="1"/>
    <col min="13323" max="13324" width="9.140625" style="2"/>
    <col min="13325" max="13325" width="0.5703125" style="2" customWidth="1"/>
    <col min="13326" max="13327" width="9.140625" style="2"/>
    <col min="13328" max="13328" width="1.42578125" style="2" customWidth="1"/>
    <col min="13329" max="13568" width="9.140625" style="2"/>
    <col min="13569" max="13569" width="12.5703125" style="2" customWidth="1"/>
    <col min="13570" max="13570" width="11.7109375" style="2" customWidth="1"/>
    <col min="13571" max="13571" width="14" style="2" customWidth="1"/>
    <col min="13572" max="13572" width="13.42578125" style="2" customWidth="1"/>
    <col min="13573" max="13573" width="18.42578125" style="2" customWidth="1"/>
    <col min="13574" max="13574" width="15.28515625" style="2" customWidth="1"/>
    <col min="13575" max="13575" width="16" style="2" customWidth="1"/>
    <col min="13576" max="13576" width="17.7109375" style="2" customWidth="1"/>
    <col min="13577" max="13577" width="10.140625" style="2" customWidth="1"/>
    <col min="13578" max="13578" width="2.5703125" style="2" customWidth="1"/>
    <col min="13579" max="13580" width="9.140625" style="2"/>
    <col min="13581" max="13581" width="0.5703125" style="2" customWidth="1"/>
    <col min="13582" max="13583" width="9.140625" style="2"/>
    <col min="13584" max="13584" width="1.42578125" style="2" customWidth="1"/>
    <col min="13585" max="13824" width="9.140625" style="2"/>
    <col min="13825" max="13825" width="12.5703125" style="2" customWidth="1"/>
    <col min="13826" max="13826" width="11.7109375" style="2" customWidth="1"/>
    <col min="13827" max="13827" width="14" style="2" customWidth="1"/>
    <col min="13828" max="13828" width="13.42578125" style="2" customWidth="1"/>
    <col min="13829" max="13829" width="18.42578125" style="2" customWidth="1"/>
    <col min="13830" max="13830" width="15.28515625" style="2" customWidth="1"/>
    <col min="13831" max="13831" width="16" style="2" customWidth="1"/>
    <col min="13832" max="13832" width="17.7109375" style="2" customWidth="1"/>
    <col min="13833" max="13833" width="10.140625" style="2" customWidth="1"/>
    <col min="13834" max="13834" width="2.5703125" style="2" customWidth="1"/>
    <col min="13835" max="13836" width="9.140625" style="2"/>
    <col min="13837" max="13837" width="0.5703125" style="2" customWidth="1"/>
    <col min="13838" max="13839" width="9.140625" style="2"/>
    <col min="13840" max="13840" width="1.42578125" style="2" customWidth="1"/>
    <col min="13841" max="14080" width="9.140625" style="2"/>
    <col min="14081" max="14081" width="12.5703125" style="2" customWidth="1"/>
    <col min="14082" max="14082" width="11.7109375" style="2" customWidth="1"/>
    <col min="14083" max="14083" width="14" style="2" customWidth="1"/>
    <col min="14084" max="14084" width="13.42578125" style="2" customWidth="1"/>
    <col min="14085" max="14085" width="18.42578125" style="2" customWidth="1"/>
    <col min="14086" max="14086" width="15.28515625" style="2" customWidth="1"/>
    <col min="14087" max="14087" width="16" style="2" customWidth="1"/>
    <col min="14088" max="14088" width="17.7109375" style="2" customWidth="1"/>
    <col min="14089" max="14089" width="10.140625" style="2" customWidth="1"/>
    <col min="14090" max="14090" width="2.5703125" style="2" customWidth="1"/>
    <col min="14091" max="14092" width="9.140625" style="2"/>
    <col min="14093" max="14093" width="0.5703125" style="2" customWidth="1"/>
    <col min="14094" max="14095" width="9.140625" style="2"/>
    <col min="14096" max="14096" width="1.42578125" style="2" customWidth="1"/>
    <col min="14097" max="14336" width="9.140625" style="2"/>
    <col min="14337" max="14337" width="12.5703125" style="2" customWidth="1"/>
    <col min="14338" max="14338" width="11.7109375" style="2" customWidth="1"/>
    <col min="14339" max="14339" width="14" style="2" customWidth="1"/>
    <col min="14340" max="14340" width="13.42578125" style="2" customWidth="1"/>
    <col min="14341" max="14341" width="18.42578125" style="2" customWidth="1"/>
    <col min="14342" max="14342" width="15.28515625" style="2" customWidth="1"/>
    <col min="14343" max="14343" width="16" style="2" customWidth="1"/>
    <col min="14344" max="14344" width="17.7109375" style="2" customWidth="1"/>
    <col min="14345" max="14345" width="10.140625" style="2" customWidth="1"/>
    <col min="14346" max="14346" width="2.5703125" style="2" customWidth="1"/>
    <col min="14347" max="14348" width="9.140625" style="2"/>
    <col min="14349" max="14349" width="0.5703125" style="2" customWidth="1"/>
    <col min="14350" max="14351" width="9.140625" style="2"/>
    <col min="14352" max="14352" width="1.42578125" style="2" customWidth="1"/>
    <col min="14353" max="14592" width="9.140625" style="2"/>
    <col min="14593" max="14593" width="12.5703125" style="2" customWidth="1"/>
    <col min="14594" max="14594" width="11.7109375" style="2" customWidth="1"/>
    <col min="14595" max="14595" width="14" style="2" customWidth="1"/>
    <col min="14596" max="14596" width="13.42578125" style="2" customWidth="1"/>
    <col min="14597" max="14597" width="18.42578125" style="2" customWidth="1"/>
    <col min="14598" max="14598" width="15.28515625" style="2" customWidth="1"/>
    <col min="14599" max="14599" width="16" style="2" customWidth="1"/>
    <col min="14600" max="14600" width="17.7109375" style="2" customWidth="1"/>
    <col min="14601" max="14601" width="10.140625" style="2" customWidth="1"/>
    <col min="14602" max="14602" width="2.5703125" style="2" customWidth="1"/>
    <col min="14603" max="14604" width="9.140625" style="2"/>
    <col min="14605" max="14605" width="0.5703125" style="2" customWidth="1"/>
    <col min="14606" max="14607" width="9.140625" style="2"/>
    <col min="14608" max="14608" width="1.42578125" style="2" customWidth="1"/>
    <col min="14609" max="14848" width="9.140625" style="2"/>
    <col min="14849" max="14849" width="12.5703125" style="2" customWidth="1"/>
    <col min="14850" max="14850" width="11.7109375" style="2" customWidth="1"/>
    <col min="14851" max="14851" width="14" style="2" customWidth="1"/>
    <col min="14852" max="14852" width="13.42578125" style="2" customWidth="1"/>
    <col min="14853" max="14853" width="18.42578125" style="2" customWidth="1"/>
    <col min="14854" max="14854" width="15.28515625" style="2" customWidth="1"/>
    <col min="14855" max="14855" width="16" style="2" customWidth="1"/>
    <col min="14856" max="14856" width="17.7109375" style="2" customWidth="1"/>
    <col min="14857" max="14857" width="10.140625" style="2" customWidth="1"/>
    <col min="14858" max="14858" width="2.5703125" style="2" customWidth="1"/>
    <col min="14859" max="14860" width="9.140625" style="2"/>
    <col min="14861" max="14861" width="0.5703125" style="2" customWidth="1"/>
    <col min="14862" max="14863" width="9.140625" style="2"/>
    <col min="14864" max="14864" width="1.42578125" style="2" customWidth="1"/>
    <col min="14865" max="15104" width="9.140625" style="2"/>
    <col min="15105" max="15105" width="12.5703125" style="2" customWidth="1"/>
    <col min="15106" max="15106" width="11.7109375" style="2" customWidth="1"/>
    <col min="15107" max="15107" width="14" style="2" customWidth="1"/>
    <col min="15108" max="15108" width="13.42578125" style="2" customWidth="1"/>
    <col min="15109" max="15109" width="18.42578125" style="2" customWidth="1"/>
    <col min="15110" max="15110" width="15.28515625" style="2" customWidth="1"/>
    <col min="15111" max="15111" width="16" style="2" customWidth="1"/>
    <col min="15112" max="15112" width="17.7109375" style="2" customWidth="1"/>
    <col min="15113" max="15113" width="10.140625" style="2" customWidth="1"/>
    <col min="15114" max="15114" width="2.5703125" style="2" customWidth="1"/>
    <col min="15115" max="15116" width="9.140625" style="2"/>
    <col min="15117" max="15117" width="0.5703125" style="2" customWidth="1"/>
    <col min="15118" max="15119" width="9.140625" style="2"/>
    <col min="15120" max="15120" width="1.42578125" style="2" customWidth="1"/>
    <col min="15121" max="15360" width="9.140625" style="2"/>
    <col min="15361" max="15361" width="12.5703125" style="2" customWidth="1"/>
    <col min="15362" max="15362" width="11.7109375" style="2" customWidth="1"/>
    <col min="15363" max="15363" width="14" style="2" customWidth="1"/>
    <col min="15364" max="15364" width="13.42578125" style="2" customWidth="1"/>
    <col min="15365" max="15365" width="18.42578125" style="2" customWidth="1"/>
    <col min="15366" max="15366" width="15.28515625" style="2" customWidth="1"/>
    <col min="15367" max="15367" width="16" style="2" customWidth="1"/>
    <col min="15368" max="15368" width="17.7109375" style="2" customWidth="1"/>
    <col min="15369" max="15369" width="10.140625" style="2" customWidth="1"/>
    <col min="15370" max="15370" width="2.5703125" style="2" customWidth="1"/>
    <col min="15371" max="15372" width="9.140625" style="2"/>
    <col min="15373" max="15373" width="0.5703125" style="2" customWidth="1"/>
    <col min="15374" max="15375" width="9.140625" style="2"/>
    <col min="15376" max="15376" width="1.42578125" style="2" customWidth="1"/>
    <col min="15377" max="15616" width="9.140625" style="2"/>
    <col min="15617" max="15617" width="12.5703125" style="2" customWidth="1"/>
    <col min="15618" max="15618" width="11.7109375" style="2" customWidth="1"/>
    <col min="15619" max="15619" width="14" style="2" customWidth="1"/>
    <col min="15620" max="15620" width="13.42578125" style="2" customWidth="1"/>
    <col min="15621" max="15621" width="18.42578125" style="2" customWidth="1"/>
    <col min="15622" max="15622" width="15.28515625" style="2" customWidth="1"/>
    <col min="15623" max="15623" width="16" style="2" customWidth="1"/>
    <col min="15624" max="15624" width="17.7109375" style="2" customWidth="1"/>
    <col min="15625" max="15625" width="10.140625" style="2" customWidth="1"/>
    <col min="15626" max="15626" width="2.5703125" style="2" customWidth="1"/>
    <col min="15627" max="15628" width="9.140625" style="2"/>
    <col min="15629" max="15629" width="0.5703125" style="2" customWidth="1"/>
    <col min="15630" max="15631" width="9.140625" style="2"/>
    <col min="15632" max="15632" width="1.42578125" style="2" customWidth="1"/>
    <col min="15633" max="15872" width="9.140625" style="2"/>
    <col min="15873" max="15873" width="12.5703125" style="2" customWidth="1"/>
    <col min="15874" max="15874" width="11.7109375" style="2" customWidth="1"/>
    <col min="15875" max="15875" width="14" style="2" customWidth="1"/>
    <col min="15876" max="15876" width="13.42578125" style="2" customWidth="1"/>
    <col min="15877" max="15877" width="18.42578125" style="2" customWidth="1"/>
    <col min="15878" max="15878" width="15.28515625" style="2" customWidth="1"/>
    <col min="15879" max="15879" width="16" style="2" customWidth="1"/>
    <col min="15880" max="15880" width="17.7109375" style="2" customWidth="1"/>
    <col min="15881" max="15881" width="10.140625" style="2" customWidth="1"/>
    <col min="15882" max="15882" width="2.5703125" style="2" customWidth="1"/>
    <col min="15883" max="15884" width="9.140625" style="2"/>
    <col min="15885" max="15885" width="0.5703125" style="2" customWidth="1"/>
    <col min="15886" max="15887" width="9.140625" style="2"/>
    <col min="15888" max="15888" width="1.42578125" style="2" customWidth="1"/>
    <col min="15889" max="16128" width="9.140625" style="2"/>
    <col min="16129" max="16129" width="12.5703125" style="2" customWidth="1"/>
    <col min="16130" max="16130" width="11.7109375" style="2" customWidth="1"/>
    <col min="16131" max="16131" width="14" style="2" customWidth="1"/>
    <col min="16132" max="16132" width="13.42578125" style="2" customWidth="1"/>
    <col min="16133" max="16133" width="18.42578125" style="2" customWidth="1"/>
    <col min="16134" max="16134" width="15.28515625" style="2" customWidth="1"/>
    <col min="16135" max="16135" width="16" style="2" customWidth="1"/>
    <col min="16136" max="16136" width="17.7109375" style="2" customWidth="1"/>
    <col min="16137" max="16137" width="10.140625" style="2" customWidth="1"/>
    <col min="16138" max="16138" width="2.5703125" style="2" customWidth="1"/>
    <col min="16139" max="16140" width="9.140625" style="2"/>
    <col min="16141" max="16141" width="0.5703125" style="2" customWidth="1"/>
    <col min="16142" max="16143" width="9.140625" style="2"/>
    <col min="16144" max="16144" width="1.42578125" style="2" customWidth="1"/>
    <col min="16145" max="16384" width="9.140625" style="2"/>
  </cols>
  <sheetData>
    <row r="1" spans="1:16" ht="18">
      <c r="A1" s="163" t="s">
        <v>0</v>
      </c>
      <c r="B1" s="163"/>
      <c r="C1" s="163"/>
      <c r="D1" s="163"/>
      <c r="E1" s="163"/>
      <c r="F1" s="163"/>
      <c r="G1" s="163"/>
      <c r="H1" s="163"/>
      <c r="I1" s="1"/>
      <c r="J1" s="1"/>
      <c r="K1" s="1"/>
      <c r="L1" s="1"/>
      <c r="M1" s="1"/>
      <c r="N1" s="1"/>
      <c r="O1" s="1"/>
    </row>
    <row r="2" spans="1:16" ht="18">
      <c r="A2" s="163" t="s">
        <v>1</v>
      </c>
      <c r="B2" s="163"/>
      <c r="C2" s="163"/>
      <c r="D2" s="163"/>
      <c r="E2" s="163"/>
      <c r="F2" s="163"/>
      <c r="G2" s="163"/>
      <c r="H2" s="163"/>
      <c r="I2" s="1"/>
      <c r="J2" s="1"/>
      <c r="K2" s="1"/>
      <c r="L2" s="1"/>
      <c r="M2" s="1"/>
      <c r="N2" s="1"/>
      <c r="O2" s="1"/>
    </row>
    <row r="3" spans="1:16" ht="18">
      <c r="A3" s="164" t="s">
        <v>100</v>
      </c>
      <c r="B3" s="164"/>
      <c r="C3" s="164"/>
      <c r="D3" s="164"/>
      <c r="E3" s="164"/>
      <c r="F3" s="164"/>
      <c r="G3" s="164"/>
      <c r="H3" s="164"/>
      <c r="I3" s="3"/>
      <c r="J3" s="3"/>
      <c r="K3" s="3"/>
      <c r="L3" s="3"/>
      <c r="M3" s="3"/>
      <c r="N3" s="3"/>
      <c r="O3" s="3"/>
    </row>
    <row r="4" spans="1:16" ht="18">
      <c r="A4" s="3"/>
      <c r="B4" s="3"/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  <c r="O4" s="4"/>
      <c r="P4" s="4"/>
    </row>
    <row r="5" spans="1:16" s="7" customFormat="1" ht="14.25" customHeight="1">
      <c r="A5" s="5" t="s">
        <v>2</v>
      </c>
      <c r="B5" s="5"/>
      <c r="C5" s="5"/>
      <c r="D5" s="5"/>
      <c r="E5" s="165" t="s">
        <v>3</v>
      </c>
      <c r="F5" s="165"/>
      <c r="G5" s="165"/>
      <c r="H5" s="165"/>
      <c r="I5" s="6"/>
      <c r="J5" s="6"/>
    </row>
    <row r="6" spans="1:16" s="7" customFormat="1" ht="14.25">
      <c r="A6" s="5" t="s">
        <v>4</v>
      </c>
      <c r="B6" s="5"/>
      <c r="C6" s="5"/>
      <c r="D6" s="5"/>
      <c r="E6" s="165"/>
      <c r="F6" s="165"/>
      <c r="G6" s="165"/>
      <c r="H6" s="165"/>
      <c r="I6" s="6"/>
      <c r="J6" s="6"/>
    </row>
    <row r="7" spans="1:16" s="7" customFormat="1" ht="27.75" customHeight="1">
      <c r="A7" s="5" t="s">
        <v>5</v>
      </c>
      <c r="B7" s="5"/>
      <c r="C7" s="5"/>
      <c r="D7" s="5"/>
      <c r="E7" s="165"/>
      <c r="F7" s="165"/>
      <c r="G7" s="165"/>
      <c r="H7" s="165"/>
      <c r="I7" s="6"/>
      <c r="J7" s="6"/>
    </row>
    <row r="8" spans="1:16" s="7" customFormat="1" ht="14.25">
      <c r="A8" s="5" t="s">
        <v>6</v>
      </c>
      <c r="B8" s="5"/>
      <c r="C8" s="5"/>
      <c r="D8" s="5"/>
      <c r="E8" s="6"/>
      <c r="F8" s="6"/>
      <c r="G8" s="6"/>
      <c r="H8" s="6"/>
      <c r="I8" s="8"/>
      <c r="J8" s="8"/>
    </row>
    <row r="9" spans="1:16" s="7" customFormat="1" ht="14.25">
      <c r="A9" s="5" t="s">
        <v>7</v>
      </c>
      <c r="B9" s="5"/>
      <c r="C9" s="5"/>
      <c r="D9" s="5"/>
      <c r="E9" s="8" t="s">
        <v>8</v>
      </c>
      <c r="F9" s="6"/>
      <c r="G9" s="6"/>
      <c r="H9" s="6"/>
      <c r="I9" s="6"/>
      <c r="J9" s="6"/>
    </row>
    <row r="10" spans="1:16" s="7" customFormat="1" ht="14.25">
      <c r="A10" s="5" t="s">
        <v>9</v>
      </c>
      <c r="B10" s="5"/>
      <c r="C10" s="5"/>
      <c r="D10" s="5"/>
      <c r="F10" s="8"/>
      <c r="G10" s="8"/>
      <c r="H10" s="8"/>
      <c r="I10" s="8"/>
      <c r="J10" s="8"/>
    </row>
    <row r="11" spans="1:16" s="7" customFormat="1" ht="14.25">
      <c r="A11" s="5" t="s">
        <v>10</v>
      </c>
      <c r="B11" s="5"/>
      <c r="C11" s="5"/>
      <c r="D11" s="5"/>
      <c r="E11" s="5" t="s">
        <v>11</v>
      </c>
      <c r="F11" s="5"/>
      <c r="G11" s="5" t="s">
        <v>12</v>
      </c>
      <c r="I11" s="5"/>
      <c r="J11" s="5"/>
    </row>
    <row r="12" spans="1:16" s="7" customFormat="1" ht="14.25">
      <c r="A12" s="5" t="s">
        <v>13</v>
      </c>
      <c r="B12" s="5"/>
      <c r="C12" s="5"/>
      <c r="D12" s="5"/>
      <c r="E12" s="5" t="s">
        <v>14</v>
      </c>
      <c r="F12" s="5"/>
      <c r="G12" s="5" t="s">
        <v>15</v>
      </c>
      <c r="I12" s="5"/>
      <c r="J12" s="5"/>
    </row>
    <row r="13" spans="1:16" s="7" customFormat="1" ht="14.25">
      <c r="A13" s="5" t="s">
        <v>16</v>
      </c>
      <c r="B13" s="5"/>
      <c r="C13" s="5"/>
      <c r="D13" s="5"/>
      <c r="E13" s="5" t="s">
        <v>17</v>
      </c>
      <c r="F13" s="5"/>
      <c r="G13" s="5" t="s">
        <v>18</v>
      </c>
      <c r="I13" s="5"/>
      <c r="J13" s="5"/>
    </row>
    <row r="14" spans="1:16" s="7" customFormat="1" ht="14.25">
      <c r="A14" s="5" t="s">
        <v>19</v>
      </c>
      <c r="B14" s="5"/>
      <c r="C14" s="5"/>
      <c r="D14" s="5"/>
      <c r="E14" s="5"/>
      <c r="F14" s="5"/>
      <c r="G14" s="5"/>
      <c r="I14" s="5"/>
      <c r="J14" s="5"/>
    </row>
    <row r="15" spans="1:16" s="7" customFormat="1" ht="14.25">
      <c r="A15" s="5" t="s">
        <v>20</v>
      </c>
      <c r="B15" s="5"/>
      <c r="C15" s="5"/>
      <c r="D15" s="5"/>
      <c r="E15" s="5"/>
      <c r="F15" s="5"/>
      <c r="G15" s="5"/>
      <c r="I15" s="5"/>
      <c r="J15" s="5"/>
    </row>
    <row r="16" spans="1:16" ht="18.75">
      <c r="A16" s="9"/>
      <c r="B16" s="9"/>
      <c r="C16" s="9"/>
      <c r="D16" s="9"/>
      <c r="E16" s="5"/>
      <c r="F16" s="5"/>
      <c r="G16" s="5"/>
      <c r="H16" s="5"/>
      <c r="I16" s="10"/>
      <c r="J16" s="10"/>
      <c r="K16" s="11"/>
      <c r="L16" s="11"/>
      <c r="M16" s="11"/>
      <c r="N16" s="11"/>
      <c r="O16" s="11"/>
      <c r="P16" s="11"/>
    </row>
    <row r="17" spans="1:16" ht="30.2" customHeight="1">
      <c r="A17" s="132" t="s">
        <v>21</v>
      </c>
      <c r="B17" s="132"/>
      <c r="C17" s="132"/>
      <c r="D17" s="132"/>
      <c r="E17" s="132"/>
      <c r="F17" s="132"/>
      <c r="G17" s="132"/>
      <c r="H17" s="132"/>
      <c r="I17" s="6"/>
      <c r="J17" s="6"/>
      <c r="K17" s="12"/>
      <c r="L17" s="12"/>
      <c r="M17" s="12"/>
      <c r="N17" s="12"/>
      <c r="O17" s="12"/>
      <c r="P17" s="12"/>
    </row>
    <row r="18" spans="1:16" ht="15.7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2"/>
      <c r="L18" s="12"/>
      <c r="M18" s="12"/>
      <c r="N18" s="12"/>
      <c r="O18" s="12"/>
      <c r="P18" s="12"/>
    </row>
    <row r="19" spans="1:16" ht="15.75">
      <c r="A19" s="166" t="s">
        <v>22</v>
      </c>
      <c r="B19" s="166"/>
      <c r="C19" s="166"/>
      <c r="D19" s="166"/>
      <c r="E19" s="166"/>
      <c r="F19" s="166"/>
      <c r="G19" s="166"/>
      <c r="H19" s="166"/>
      <c r="I19" s="14"/>
      <c r="J19" s="14"/>
      <c r="K19" s="14"/>
      <c r="L19" s="14"/>
      <c r="M19" s="14"/>
      <c r="N19" s="14"/>
      <c r="O19" s="14"/>
      <c r="P19" s="14"/>
    </row>
    <row r="20" spans="1:16" ht="15.75">
      <c r="A20" s="15"/>
      <c r="B20" s="145"/>
      <c r="C20" s="145"/>
      <c r="D20" s="145"/>
      <c r="E20" s="145"/>
      <c r="F20" s="145"/>
      <c r="G20" s="15"/>
      <c r="H20" s="16" t="s">
        <v>23</v>
      </c>
      <c r="I20" s="17"/>
      <c r="K20" s="12"/>
      <c r="M20" s="12"/>
      <c r="N20" s="12"/>
      <c r="O20" s="18"/>
    </row>
    <row r="21" spans="1:16" s="7" customFormat="1" ht="15" customHeight="1">
      <c r="A21" s="146" t="s">
        <v>24</v>
      </c>
      <c r="B21" s="147"/>
      <c r="C21" s="152" t="s">
        <v>25</v>
      </c>
      <c r="D21" s="155" t="s">
        <v>26</v>
      </c>
      <c r="E21" s="156"/>
      <c r="F21" s="152" t="s">
        <v>27</v>
      </c>
      <c r="G21" s="138" t="s">
        <v>28</v>
      </c>
      <c r="H21" s="138" t="s">
        <v>29</v>
      </c>
      <c r="I21" s="19"/>
    </row>
    <row r="22" spans="1:16" s="7" customFormat="1" ht="15" customHeight="1">
      <c r="A22" s="148"/>
      <c r="B22" s="149"/>
      <c r="C22" s="153"/>
      <c r="D22" s="157"/>
      <c r="E22" s="158"/>
      <c r="F22" s="161"/>
      <c r="G22" s="139"/>
      <c r="H22" s="139"/>
      <c r="I22" s="19"/>
    </row>
    <row r="23" spans="1:16" s="7" customFormat="1" ht="84.2" customHeight="1">
      <c r="A23" s="150"/>
      <c r="B23" s="151"/>
      <c r="C23" s="154"/>
      <c r="D23" s="159"/>
      <c r="E23" s="160"/>
      <c r="F23" s="162"/>
      <c r="G23" s="139"/>
      <c r="H23" s="139"/>
      <c r="I23" s="19"/>
    </row>
    <row r="24" spans="1:16" s="26" customFormat="1" ht="14.25">
      <c r="A24" s="140">
        <v>1174050.08</v>
      </c>
      <c r="B24" s="141"/>
      <c r="C24" s="20">
        <v>1135584.92</v>
      </c>
      <c r="D24" s="140">
        <v>37720</v>
      </c>
      <c r="E24" s="141"/>
      <c r="F24" s="21">
        <f>C24-A24</f>
        <v>-38465.160000000149</v>
      </c>
      <c r="G24" s="22">
        <f>H55</f>
        <v>1236286.8053999997</v>
      </c>
      <c r="H24" s="23">
        <f>C24+D24-G24</f>
        <v>-62981.885399999795</v>
      </c>
      <c r="I24" s="24"/>
      <c r="J24" s="25"/>
    </row>
    <row r="25" spans="1:16" s="26" customFormat="1" ht="37.35" customHeight="1">
      <c r="A25" s="142" t="s">
        <v>30</v>
      </c>
      <c r="B25" s="142"/>
      <c r="C25" s="142"/>
      <c r="D25" s="142"/>
      <c r="E25" s="142"/>
      <c r="F25" s="142"/>
      <c r="G25" s="142"/>
      <c r="H25" s="142"/>
      <c r="I25" s="24"/>
      <c r="J25" s="25"/>
    </row>
    <row r="26" spans="1:16" s="26" customFormat="1" ht="15.75" customHeight="1">
      <c r="A26" s="27"/>
      <c r="B26" s="27"/>
      <c r="C26" s="27"/>
      <c r="D26" s="27"/>
      <c r="E26" s="27"/>
      <c r="F26" s="27"/>
      <c r="G26" s="27"/>
      <c r="H26" s="27"/>
      <c r="I26" s="24"/>
      <c r="J26" s="25"/>
    </row>
    <row r="27" spans="1:16" s="26" customFormat="1" ht="27.2" customHeight="1">
      <c r="A27" s="143" t="s">
        <v>31</v>
      </c>
      <c r="B27" s="143"/>
      <c r="C27" s="143"/>
      <c r="D27" s="143"/>
      <c r="E27" s="143"/>
      <c r="F27" s="143"/>
      <c r="G27" s="143"/>
      <c r="H27" s="143"/>
      <c r="I27" s="24"/>
      <c r="J27" s="25"/>
    </row>
    <row r="28" spans="1:16" ht="1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12"/>
      <c r="L28" s="12"/>
      <c r="M28" s="12"/>
      <c r="N28" s="12"/>
      <c r="O28" s="12"/>
      <c r="P28" s="12"/>
    </row>
    <row r="29" spans="1:16" ht="14.25">
      <c r="A29" s="144" t="s">
        <v>32</v>
      </c>
      <c r="B29" s="144"/>
      <c r="C29" s="144"/>
      <c r="D29" s="144"/>
      <c r="E29" s="144"/>
      <c r="F29" s="144"/>
      <c r="G29" s="144"/>
      <c r="H29" s="144"/>
      <c r="I29" s="5"/>
      <c r="J29" s="5"/>
      <c r="K29" s="7"/>
      <c r="L29" s="7"/>
      <c r="M29" s="7"/>
      <c r="N29" s="7"/>
      <c r="O29" s="7"/>
      <c r="P29" s="7"/>
    </row>
    <row r="30" spans="1:16" ht="14.25">
      <c r="A30" s="5"/>
      <c r="B30" s="5"/>
      <c r="C30" s="5"/>
      <c r="D30" s="5"/>
      <c r="E30" s="5"/>
      <c r="F30" s="5"/>
      <c r="G30" s="29"/>
      <c r="H30" s="29"/>
      <c r="I30" s="5"/>
      <c r="J30" s="7"/>
      <c r="K30" s="7"/>
      <c r="L30" s="7"/>
      <c r="M30" s="7"/>
      <c r="N30" s="7"/>
      <c r="O30" s="7"/>
    </row>
    <row r="31" spans="1:16" ht="15" customHeight="1">
      <c r="A31" s="132" t="s">
        <v>33</v>
      </c>
      <c r="B31" s="132"/>
      <c r="C31" s="132"/>
      <c r="D31" s="132"/>
      <c r="E31" s="132"/>
      <c r="F31" s="132"/>
      <c r="G31" s="132"/>
      <c r="H31" s="132"/>
      <c r="I31" s="6"/>
      <c r="J31" s="6"/>
      <c r="K31" s="6"/>
      <c r="L31" s="6"/>
      <c r="M31" s="6"/>
      <c r="N31" s="6"/>
      <c r="O31" s="6"/>
      <c r="P31" s="6"/>
    </row>
    <row r="32" spans="1:16" ht="14.25">
      <c r="A32" s="5" t="s">
        <v>34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8" ht="1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</row>
    <row r="34" spans="1:18" s="32" customFormat="1" ht="15.75">
      <c r="A34" s="99" t="s">
        <v>35</v>
      </c>
      <c r="B34" s="99"/>
      <c r="C34" s="99"/>
      <c r="D34" s="99"/>
      <c r="E34" s="99"/>
      <c r="F34" s="99"/>
      <c r="G34" s="99"/>
      <c r="H34" s="99"/>
      <c r="I34" s="31"/>
      <c r="J34" s="31"/>
    </row>
    <row r="35" spans="1:18" s="32" customFormat="1">
      <c r="A35" s="33"/>
      <c r="B35" s="34"/>
      <c r="C35" s="134"/>
      <c r="D35" s="134"/>
      <c r="E35" s="135"/>
      <c r="F35" s="135"/>
      <c r="G35" s="34"/>
      <c r="H35" s="35" t="s">
        <v>36</v>
      </c>
      <c r="I35" s="35"/>
    </row>
    <row r="36" spans="1:18" s="32" customFormat="1" ht="15.75">
      <c r="A36" s="136" t="s">
        <v>37</v>
      </c>
      <c r="B36" s="137"/>
      <c r="C36" s="121" t="s">
        <v>38</v>
      </c>
      <c r="D36" s="123"/>
      <c r="E36" s="123"/>
      <c r="F36" s="123"/>
      <c r="G36" s="122"/>
      <c r="H36" s="36" t="s">
        <v>39</v>
      </c>
      <c r="L36" s="37"/>
      <c r="M36" s="37"/>
      <c r="N36" s="37"/>
      <c r="O36" s="37"/>
      <c r="P36" s="37"/>
      <c r="Q36" s="37"/>
      <c r="R36" s="37"/>
    </row>
    <row r="37" spans="1:18" s="32" customFormat="1" ht="15" customHeight="1">
      <c r="A37" s="124" t="s">
        <v>40</v>
      </c>
      <c r="B37" s="125"/>
      <c r="C37" s="109" t="s">
        <v>41</v>
      </c>
      <c r="D37" s="110"/>
      <c r="E37" s="110"/>
      <c r="F37" s="110"/>
      <c r="G37" s="111"/>
      <c r="H37" s="38">
        <v>54625</v>
      </c>
      <c r="L37" s="37"/>
      <c r="M37" s="37"/>
      <c r="N37" s="37"/>
      <c r="O37" s="37"/>
      <c r="P37" s="37"/>
      <c r="Q37" s="37"/>
      <c r="R37" s="37"/>
    </row>
    <row r="38" spans="1:18" s="32" customFormat="1" ht="14.25">
      <c r="A38" s="130"/>
      <c r="B38" s="131"/>
      <c r="C38" s="39" t="s">
        <v>42</v>
      </c>
      <c r="D38" s="40"/>
      <c r="E38" s="40"/>
      <c r="F38" s="40"/>
      <c r="G38" s="40"/>
      <c r="H38" s="38">
        <v>5710</v>
      </c>
    </row>
    <row r="39" spans="1:18" s="32" customFormat="1" ht="14.25">
      <c r="A39" s="130"/>
      <c r="B39" s="131"/>
      <c r="C39" s="109" t="s">
        <v>43</v>
      </c>
      <c r="D39" s="110"/>
      <c r="E39" s="110"/>
      <c r="F39" s="110"/>
      <c r="G39" s="111"/>
      <c r="H39" s="38">
        <v>74454</v>
      </c>
    </row>
    <row r="40" spans="1:18" s="32" customFormat="1" ht="14.25">
      <c r="A40" s="130"/>
      <c r="B40" s="131"/>
      <c r="C40" s="109" t="s">
        <v>44</v>
      </c>
      <c r="D40" s="110"/>
      <c r="E40" s="110"/>
      <c r="F40" s="110"/>
      <c r="G40" s="111"/>
      <c r="H40" s="38">
        <v>18600</v>
      </c>
    </row>
    <row r="41" spans="1:18" s="32" customFormat="1" ht="15">
      <c r="A41" s="126"/>
      <c r="B41" s="127"/>
      <c r="C41" s="41"/>
      <c r="D41" s="42"/>
      <c r="E41" s="42"/>
      <c r="F41" s="42"/>
      <c r="G41" s="42"/>
      <c r="H41" s="43">
        <f>SUM(H37:H40)</f>
        <v>153389</v>
      </c>
      <c r="L41" s="44"/>
    </row>
    <row r="42" spans="1:18">
      <c r="A42" s="45"/>
      <c r="B42" s="45"/>
      <c r="C42" s="45"/>
      <c r="D42" s="45"/>
      <c r="E42" s="46"/>
      <c r="F42" s="46"/>
      <c r="G42" s="46"/>
      <c r="H42" s="46"/>
      <c r="I42" s="46"/>
      <c r="J42" s="46"/>
    </row>
    <row r="43" spans="1:18" ht="42.75" customHeight="1">
      <c r="A43" s="132" t="s">
        <v>45</v>
      </c>
      <c r="B43" s="132"/>
      <c r="C43" s="132"/>
      <c r="D43" s="132"/>
      <c r="E43" s="132"/>
      <c r="F43" s="132"/>
      <c r="G43" s="132"/>
      <c r="H43" s="132"/>
      <c r="I43" s="6"/>
      <c r="J43" s="6"/>
    </row>
    <row r="44" spans="1:18">
      <c r="A44" s="45"/>
      <c r="B44" s="45"/>
      <c r="C44" s="45"/>
      <c r="D44" s="45"/>
      <c r="E44" s="46"/>
      <c r="F44" s="46"/>
      <c r="G44" s="46"/>
      <c r="H44" s="46"/>
      <c r="I44" s="46"/>
      <c r="J44" s="46"/>
    </row>
    <row r="45" spans="1:18" ht="33" customHeight="1">
      <c r="A45" s="133" t="s">
        <v>46</v>
      </c>
      <c r="B45" s="133"/>
      <c r="C45" s="133"/>
      <c r="D45" s="133"/>
      <c r="E45" s="133"/>
      <c r="F45" s="133"/>
      <c r="G45" s="133"/>
      <c r="H45" s="133"/>
      <c r="I45" s="47"/>
      <c r="J45" s="47"/>
      <c r="K45" s="14"/>
      <c r="L45" s="14"/>
      <c r="M45" s="14"/>
      <c r="N45" s="14"/>
      <c r="O45" s="14"/>
      <c r="P45" s="14"/>
    </row>
    <row r="46" spans="1:18" ht="15">
      <c r="A46" s="48"/>
      <c r="B46" s="48"/>
      <c r="C46" s="48"/>
      <c r="D46" s="48"/>
      <c r="E46" s="48"/>
      <c r="F46" s="48"/>
      <c r="G46" s="48"/>
      <c r="H46" s="49" t="s">
        <v>47</v>
      </c>
      <c r="J46" s="48"/>
      <c r="M46" s="48"/>
      <c r="N46" s="48"/>
      <c r="O46" s="48"/>
      <c r="P46" s="48"/>
    </row>
    <row r="47" spans="1:18" ht="15.75">
      <c r="A47" s="121" t="s">
        <v>37</v>
      </c>
      <c r="B47" s="122"/>
      <c r="C47" s="121" t="s">
        <v>38</v>
      </c>
      <c r="D47" s="123"/>
      <c r="E47" s="123"/>
      <c r="F47" s="123"/>
      <c r="G47" s="122"/>
      <c r="H47" s="36" t="s">
        <v>39</v>
      </c>
      <c r="I47" s="48"/>
      <c r="J47" s="48"/>
      <c r="K47" s="48"/>
      <c r="L47" s="48"/>
    </row>
    <row r="48" spans="1:18" ht="15" customHeight="1">
      <c r="A48" s="124" t="s">
        <v>40</v>
      </c>
      <c r="B48" s="125"/>
      <c r="C48" s="50" t="s">
        <v>48</v>
      </c>
      <c r="D48" s="51"/>
      <c r="E48" s="51"/>
      <c r="F48" s="51"/>
      <c r="G48" s="52"/>
      <c r="H48" s="38">
        <v>3797</v>
      </c>
      <c r="I48" s="48"/>
      <c r="J48" s="48"/>
      <c r="K48" s="48"/>
      <c r="L48" s="48"/>
    </row>
    <row r="49" spans="1:22" ht="14.25">
      <c r="A49" s="126"/>
      <c r="B49" s="127"/>
      <c r="C49" s="109" t="s">
        <v>49</v>
      </c>
      <c r="D49" s="110"/>
      <c r="E49" s="110"/>
      <c r="F49" s="110"/>
      <c r="G49" s="111"/>
      <c r="H49" s="38">
        <f>1.2*5475.7</f>
        <v>6570.8399999999992</v>
      </c>
      <c r="I49" s="46"/>
      <c r="J49" s="46"/>
    </row>
    <row r="50" spans="1:22">
      <c r="A50" s="37" t="s">
        <v>50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</row>
    <row r="51" spans="1:22" ht="18" customHeight="1">
      <c r="A51" s="128" t="s">
        <v>51</v>
      </c>
      <c r="B51" s="128"/>
      <c r="C51" s="128"/>
      <c r="D51" s="128"/>
      <c r="E51" s="128"/>
      <c r="F51" s="128"/>
      <c r="G51" s="128"/>
      <c r="H51" s="128"/>
      <c r="I51" s="53"/>
      <c r="J51" s="53"/>
    </row>
    <row r="52" spans="1:22" ht="12.2" customHeight="1">
      <c r="A52" s="53"/>
      <c r="B52" s="53"/>
      <c r="C52" s="53"/>
      <c r="D52" s="53"/>
      <c r="E52" s="53"/>
      <c r="F52" s="53"/>
      <c r="G52" s="53"/>
      <c r="H52" s="53"/>
      <c r="I52" s="53"/>
      <c r="J52" s="53"/>
    </row>
    <row r="53" spans="1:22" ht="15.75">
      <c r="A53" s="129" t="s">
        <v>52</v>
      </c>
      <c r="B53" s="129"/>
      <c r="C53" s="129"/>
      <c r="D53" s="129"/>
      <c r="E53" s="129"/>
      <c r="F53" s="129"/>
      <c r="G53" s="129"/>
      <c r="H53" s="129"/>
      <c r="I53" s="14"/>
      <c r="J53" s="14"/>
    </row>
    <row r="54" spans="1:22" ht="15.75">
      <c r="A54" s="54"/>
      <c r="B54" s="54"/>
      <c r="C54" s="54"/>
      <c r="D54" s="54"/>
      <c r="E54" s="54"/>
      <c r="F54" s="54"/>
      <c r="G54" s="54"/>
      <c r="H54" s="49" t="s">
        <v>53</v>
      </c>
      <c r="J54" s="54"/>
    </row>
    <row r="55" spans="1:22" ht="15.75">
      <c r="A55" s="114" t="s">
        <v>54</v>
      </c>
      <c r="B55" s="114"/>
      <c r="C55" s="114"/>
      <c r="D55" s="114"/>
      <c r="E55" s="114"/>
      <c r="F55" s="114"/>
      <c r="G55" s="115"/>
      <c r="H55" s="55">
        <f>SUM(H63:H73)+H57+H62</f>
        <v>1236286.8053999997</v>
      </c>
      <c r="I55" s="56"/>
      <c r="J55" s="56"/>
    </row>
    <row r="56" spans="1:22" ht="15">
      <c r="A56" s="57" t="s">
        <v>55</v>
      </c>
      <c r="B56" s="116" t="s">
        <v>56</v>
      </c>
      <c r="C56" s="117"/>
      <c r="D56" s="117"/>
      <c r="E56" s="117"/>
      <c r="F56" s="117"/>
      <c r="G56" s="118"/>
      <c r="H56" s="58" t="s">
        <v>57</v>
      </c>
      <c r="I56" s="59"/>
    </row>
    <row r="57" spans="1:22" ht="15.75">
      <c r="A57" s="60" t="s">
        <v>58</v>
      </c>
      <c r="B57" s="39" t="s">
        <v>59</v>
      </c>
      <c r="C57" s="40"/>
      <c r="D57" s="40"/>
      <c r="E57" s="40"/>
      <c r="F57" s="40"/>
      <c r="G57" s="40"/>
      <c r="H57" s="43">
        <f>SUM(H58:H61)</f>
        <v>69849.622999999992</v>
      </c>
      <c r="I57" s="28"/>
      <c r="K57" s="61"/>
    </row>
    <row r="58" spans="1:22" ht="15">
      <c r="A58" s="60"/>
      <c r="B58" s="39" t="s">
        <v>60</v>
      </c>
      <c r="C58" s="40"/>
      <c r="D58" s="40"/>
      <c r="E58" s="40"/>
      <c r="F58" s="40"/>
      <c r="G58" s="40"/>
      <c r="H58" s="38">
        <f>3797</f>
        <v>3797</v>
      </c>
      <c r="I58" s="62">
        <f>SUM(H58:H60)</f>
        <v>51287</v>
      </c>
      <c r="K58" s="107"/>
      <c r="L58" s="107"/>
      <c r="M58" s="107"/>
      <c r="N58" s="107"/>
      <c r="O58" s="107"/>
      <c r="P58" s="107"/>
      <c r="Q58" s="107"/>
    </row>
    <row r="59" spans="1:22" ht="15">
      <c r="A59" s="60"/>
      <c r="B59" s="39" t="s">
        <v>61</v>
      </c>
      <c r="C59" s="40"/>
      <c r="D59" s="40"/>
      <c r="E59" s="40"/>
      <c r="F59" s="40"/>
      <c r="G59" s="40"/>
      <c r="H59" s="38">
        <v>42234</v>
      </c>
      <c r="I59" s="28"/>
      <c r="K59" s="63"/>
      <c r="L59" s="63"/>
      <c r="M59" s="63"/>
      <c r="N59" s="63"/>
      <c r="O59" s="63"/>
      <c r="P59" s="63"/>
      <c r="Q59" s="63"/>
    </row>
    <row r="60" spans="1:22" ht="15">
      <c r="A60" s="60"/>
      <c r="B60" s="39" t="s">
        <v>62</v>
      </c>
      <c r="C60" s="40"/>
      <c r="D60" s="40"/>
      <c r="E60" s="40"/>
      <c r="F60" s="40"/>
      <c r="G60" s="40"/>
      <c r="H60" s="38">
        <v>5256</v>
      </c>
      <c r="I60" s="28"/>
      <c r="K60" s="107"/>
      <c r="L60" s="107"/>
      <c r="M60" s="107"/>
      <c r="N60" s="107"/>
      <c r="O60" s="107"/>
      <c r="P60" s="107"/>
      <c r="Q60" s="107"/>
    </row>
    <row r="61" spans="1:22" ht="47.25" customHeight="1">
      <c r="A61" s="60"/>
      <c r="B61" s="119" t="s">
        <v>63</v>
      </c>
      <c r="C61" s="120"/>
      <c r="D61" s="120"/>
      <c r="E61" s="120"/>
      <c r="F61" s="120"/>
      <c r="G61" s="120"/>
      <c r="H61" s="38">
        <f>3.39*5475.7</f>
        <v>18562.623</v>
      </c>
      <c r="I61" s="28"/>
      <c r="K61" s="107"/>
      <c r="L61" s="107"/>
      <c r="M61" s="107"/>
      <c r="N61" s="107"/>
      <c r="O61" s="107"/>
      <c r="P61" s="107"/>
      <c r="Q61" s="107"/>
    </row>
    <row r="62" spans="1:22" ht="30.6" customHeight="1">
      <c r="A62" s="60" t="s">
        <v>64</v>
      </c>
      <c r="B62" s="104" t="s">
        <v>65</v>
      </c>
      <c r="C62" s="105"/>
      <c r="D62" s="105"/>
      <c r="E62" s="105"/>
      <c r="F62" s="105"/>
      <c r="G62" s="106"/>
      <c r="H62" s="38">
        <f>18600+14800+39825+6571</f>
        <v>79796</v>
      </c>
      <c r="I62" s="28"/>
      <c r="K62" s="107"/>
      <c r="L62" s="107"/>
      <c r="M62" s="107"/>
      <c r="N62" s="107"/>
      <c r="O62" s="107"/>
      <c r="P62" s="107"/>
      <c r="Q62" s="107"/>
    </row>
    <row r="63" spans="1:22" ht="15">
      <c r="A63" s="60" t="s">
        <v>66</v>
      </c>
      <c r="B63" s="64" t="s">
        <v>67</v>
      </c>
      <c r="C63" s="40"/>
      <c r="D63" s="40"/>
      <c r="E63" s="40"/>
      <c r="F63" s="40"/>
      <c r="G63" s="40"/>
      <c r="H63" s="38">
        <f>0.48*5475.7</f>
        <v>2628.3359999999998</v>
      </c>
      <c r="I63" s="28"/>
      <c r="K63" s="63"/>
      <c r="L63" s="63"/>
      <c r="M63" s="63"/>
      <c r="N63" s="63"/>
      <c r="O63" s="63"/>
      <c r="P63" s="63"/>
      <c r="Q63" s="63"/>
    </row>
    <row r="64" spans="1:22" ht="14.25">
      <c r="A64" s="60" t="s">
        <v>68</v>
      </c>
      <c r="B64" s="39" t="s">
        <v>69</v>
      </c>
      <c r="C64" s="40"/>
      <c r="D64" s="40"/>
      <c r="E64" s="40"/>
      <c r="F64" s="40"/>
      <c r="G64" s="40"/>
      <c r="H64" s="38">
        <f>9.7*5475.7</f>
        <v>53114.289999999994</v>
      </c>
      <c r="I64" s="65"/>
      <c r="J64" s="65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</row>
    <row r="65" spans="1:22" ht="14.25">
      <c r="A65" s="60" t="s">
        <v>70</v>
      </c>
      <c r="B65" s="39" t="s">
        <v>71</v>
      </c>
      <c r="C65" s="40"/>
      <c r="D65" s="40"/>
      <c r="E65" s="40"/>
      <c r="F65" s="40"/>
      <c r="G65" s="40"/>
      <c r="H65" s="38">
        <f>1.31*5475.7</f>
        <v>7173.1670000000004</v>
      </c>
      <c r="I65" s="65"/>
      <c r="J65" s="65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</row>
    <row r="66" spans="1:22" ht="15">
      <c r="A66" s="60" t="s">
        <v>72</v>
      </c>
      <c r="B66" s="67" t="s">
        <v>73</v>
      </c>
      <c r="C66" s="40"/>
      <c r="D66" s="40"/>
      <c r="E66" s="40"/>
      <c r="F66" s="40"/>
      <c r="G66" s="40"/>
      <c r="H66" s="38">
        <f>7.55*5475.7</f>
        <v>41341.534999999996</v>
      </c>
      <c r="I66" s="28"/>
    </row>
    <row r="67" spans="1:22" ht="15">
      <c r="A67" s="60" t="s">
        <v>74</v>
      </c>
      <c r="B67" s="39" t="s">
        <v>75</v>
      </c>
      <c r="C67" s="40"/>
      <c r="D67" s="40"/>
      <c r="E67" s="40"/>
      <c r="F67" s="40"/>
      <c r="G67" s="40"/>
      <c r="H67" s="38">
        <v>211960.55</v>
      </c>
      <c r="I67" s="28"/>
    </row>
    <row r="68" spans="1:22" ht="15">
      <c r="A68" s="60" t="s">
        <v>76</v>
      </c>
      <c r="B68" s="39" t="s">
        <v>77</v>
      </c>
      <c r="C68" s="40"/>
      <c r="D68" s="40"/>
      <c r="E68" s="40"/>
      <c r="F68" s="40"/>
      <c r="G68" s="40"/>
      <c r="H68" s="38">
        <f>4100*3+876</f>
        <v>13176</v>
      </c>
      <c r="I68" s="28"/>
    </row>
    <row r="69" spans="1:22" ht="15">
      <c r="A69" s="60">
        <v>9</v>
      </c>
      <c r="B69" s="39" t="s">
        <v>78</v>
      </c>
      <c r="C69" s="40"/>
      <c r="D69" s="40"/>
      <c r="E69" s="40"/>
      <c r="F69" s="40"/>
      <c r="G69" s="40"/>
      <c r="H69" s="38">
        <f>98.78*5475.7</f>
        <v>540889.64599999995</v>
      </c>
      <c r="I69" s="28"/>
    </row>
    <row r="70" spans="1:22" ht="15">
      <c r="A70" s="60">
        <v>10</v>
      </c>
      <c r="B70" s="39" t="s">
        <v>79</v>
      </c>
      <c r="C70" s="40"/>
      <c r="D70" s="40"/>
      <c r="E70" s="40"/>
      <c r="F70" s="40"/>
      <c r="G70" s="40"/>
      <c r="H70" s="38">
        <f>23.7*5475.7</f>
        <v>129774.09</v>
      </c>
      <c r="I70" s="28"/>
    </row>
    <row r="71" spans="1:22" ht="15">
      <c r="A71" s="60">
        <v>11</v>
      </c>
      <c r="B71" s="39" t="s">
        <v>80</v>
      </c>
      <c r="C71" s="40"/>
      <c r="D71" s="40"/>
      <c r="E71" s="40"/>
      <c r="F71" s="40"/>
      <c r="G71" s="40"/>
      <c r="H71" s="38">
        <f>2.28*5475.7</f>
        <v>12484.595999999998</v>
      </c>
      <c r="I71" s="28"/>
    </row>
    <row r="72" spans="1:22" ht="15">
      <c r="A72" s="60">
        <v>12</v>
      </c>
      <c r="B72" s="109" t="s">
        <v>81</v>
      </c>
      <c r="C72" s="110"/>
      <c r="D72" s="110"/>
      <c r="E72" s="110"/>
      <c r="F72" s="110"/>
      <c r="G72" s="111"/>
      <c r="H72" s="38">
        <f>7.1*5475.7</f>
        <v>38877.469999999994</v>
      </c>
      <c r="I72" s="28"/>
    </row>
    <row r="73" spans="1:22" ht="13.35" customHeight="1">
      <c r="A73" s="60">
        <v>13</v>
      </c>
      <c r="B73" s="39" t="s">
        <v>82</v>
      </c>
      <c r="C73" s="40"/>
      <c r="D73" s="40"/>
      <c r="E73" s="40"/>
      <c r="F73" s="40"/>
      <c r="G73" s="40"/>
      <c r="H73" s="38">
        <f>A24*0.03</f>
        <v>35221.502399999998</v>
      </c>
      <c r="I73" s="65"/>
      <c r="J73" s="65"/>
    </row>
    <row r="74" spans="1:22" ht="13.35" customHeight="1">
      <c r="A74" s="68"/>
      <c r="B74" s="69"/>
      <c r="C74" s="69"/>
      <c r="D74" s="69"/>
      <c r="E74" s="69"/>
      <c r="F74" s="69"/>
      <c r="G74" s="69"/>
      <c r="H74" s="70"/>
      <c r="I74" s="65"/>
      <c r="J74" s="65"/>
    </row>
    <row r="75" spans="1:22" s="32" customFormat="1" ht="26.45" customHeight="1">
      <c r="A75" s="112" t="s">
        <v>83</v>
      </c>
      <c r="B75" s="112"/>
      <c r="C75" s="112"/>
      <c r="D75" s="112"/>
      <c r="E75" s="112"/>
      <c r="F75" s="112"/>
      <c r="G75" s="112"/>
      <c r="H75" s="112"/>
      <c r="I75" s="71"/>
      <c r="J75" s="71"/>
      <c r="K75" s="72"/>
    </row>
    <row r="76" spans="1:22" s="32" customFormat="1">
      <c r="A76" s="73"/>
      <c r="B76" s="113"/>
      <c r="C76" s="113"/>
      <c r="D76" s="113"/>
      <c r="E76" s="113"/>
      <c r="F76" s="113"/>
      <c r="G76" s="113"/>
      <c r="H76" s="113"/>
      <c r="I76" s="74"/>
      <c r="J76" s="74"/>
    </row>
    <row r="77" spans="1:22" s="32" customFormat="1" ht="15.75">
      <c r="A77" s="99" t="s">
        <v>84</v>
      </c>
      <c r="B77" s="99"/>
      <c r="C77" s="99"/>
      <c r="D77" s="99"/>
      <c r="E77" s="99"/>
      <c r="F77" s="99"/>
      <c r="G77" s="99"/>
      <c r="I77" s="73"/>
    </row>
    <row r="78" spans="1:22" s="32" customFormat="1" ht="15.75">
      <c r="A78" s="59"/>
      <c r="B78" s="59"/>
      <c r="C78" s="59"/>
      <c r="D78" s="59"/>
      <c r="E78" s="31"/>
      <c r="F78" s="72"/>
      <c r="G78" s="75" t="s">
        <v>85</v>
      </c>
      <c r="H78" s="74"/>
      <c r="I78" s="74"/>
    </row>
    <row r="79" spans="1:22" s="32" customFormat="1" ht="43.5">
      <c r="A79" s="76" t="s">
        <v>86</v>
      </c>
      <c r="B79" s="76" t="s">
        <v>87</v>
      </c>
      <c r="C79" s="77" t="s">
        <v>88</v>
      </c>
      <c r="D79" s="77" t="s">
        <v>89</v>
      </c>
      <c r="E79" s="78" t="s">
        <v>90</v>
      </c>
      <c r="F79" s="78" t="s">
        <v>91</v>
      </c>
      <c r="G79" s="79" t="s">
        <v>92</v>
      </c>
      <c r="J79" s="74"/>
    </row>
    <row r="80" spans="1:22" s="84" customFormat="1" ht="15">
      <c r="A80" s="80">
        <v>1810</v>
      </c>
      <c r="B80" s="81">
        <v>2430</v>
      </c>
      <c r="C80" s="82">
        <v>6480</v>
      </c>
      <c r="D80" s="80">
        <v>12000</v>
      </c>
      <c r="E80" s="82">
        <v>6000</v>
      </c>
      <c r="F80" s="82">
        <f>3000+6000</f>
        <v>9000</v>
      </c>
      <c r="G80" s="83">
        <f>SUM(A80:F80)</f>
        <v>37720</v>
      </c>
      <c r="H80" s="69"/>
      <c r="I80" s="69"/>
      <c r="J80" s="69"/>
    </row>
    <row r="81" spans="1:15" s="32" customFormat="1" ht="15">
      <c r="A81" s="85"/>
      <c r="B81" s="85"/>
      <c r="C81" s="86"/>
      <c r="D81" s="86"/>
      <c r="E81" s="86"/>
      <c r="F81" s="86"/>
      <c r="G81" s="72"/>
      <c r="H81" s="74"/>
      <c r="I81" s="74"/>
      <c r="J81" s="74"/>
    </row>
    <row r="82" spans="1:15" s="32" customFormat="1" ht="95.25" customHeight="1">
      <c r="A82" s="100" t="s">
        <v>93</v>
      </c>
      <c r="B82" s="100"/>
      <c r="C82" s="100"/>
      <c r="D82" s="100"/>
      <c r="E82" s="100"/>
      <c r="F82" s="100"/>
      <c r="G82" s="100"/>
      <c r="H82" s="100"/>
      <c r="I82" s="87"/>
      <c r="J82" s="87"/>
      <c r="K82" s="87"/>
      <c r="L82" s="87"/>
    </row>
    <row r="83" spans="1:15" ht="63.75" customHeight="1">
      <c r="A83" s="101" t="s">
        <v>94</v>
      </c>
      <c r="B83" s="101"/>
      <c r="C83" s="101"/>
      <c r="D83" s="101"/>
      <c r="E83" s="101"/>
      <c r="F83" s="101"/>
      <c r="G83" s="101"/>
      <c r="H83" s="101"/>
      <c r="I83" s="88"/>
      <c r="J83" s="88"/>
      <c r="K83" s="88"/>
      <c r="L83" s="88"/>
      <c r="M83" s="88"/>
      <c r="N83" s="88"/>
      <c r="O83" s="88"/>
    </row>
    <row r="84" spans="1:15">
      <c r="A84" s="89"/>
      <c r="B84" s="89"/>
      <c r="C84" s="89"/>
      <c r="D84" s="89"/>
      <c r="E84" s="89"/>
      <c r="F84" s="89"/>
      <c r="G84" s="89"/>
      <c r="H84" s="89"/>
      <c r="I84" s="89"/>
      <c r="J84" s="89"/>
      <c r="K84" s="89"/>
      <c r="L84" s="89"/>
    </row>
    <row r="85" spans="1:15" ht="15">
      <c r="A85" s="102" t="s">
        <v>95</v>
      </c>
      <c r="B85" s="102"/>
      <c r="C85" s="102"/>
      <c r="D85" s="102"/>
      <c r="E85" s="102"/>
      <c r="F85" s="102"/>
      <c r="G85" s="102"/>
      <c r="H85" s="102"/>
      <c r="I85" s="90"/>
      <c r="J85" s="91"/>
      <c r="K85" s="91"/>
      <c r="L85" s="91"/>
      <c r="M85" s="91"/>
      <c r="N85" s="91"/>
      <c r="O85" s="91"/>
    </row>
    <row r="86" spans="1:15" ht="15">
      <c r="A86" s="102" t="s">
        <v>96</v>
      </c>
      <c r="B86" s="102"/>
      <c r="C86" s="102"/>
      <c r="D86" s="102"/>
      <c r="E86" s="102"/>
      <c r="F86" s="102"/>
      <c r="G86" s="102"/>
      <c r="H86" s="102"/>
      <c r="I86" s="90"/>
      <c r="J86" s="91"/>
      <c r="K86" s="91"/>
      <c r="L86" s="91"/>
      <c r="M86" s="91"/>
      <c r="N86" s="91"/>
      <c r="O86" s="91"/>
    </row>
    <row r="87" spans="1:15" ht="14.25">
      <c r="A87" s="103" t="s">
        <v>97</v>
      </c>
      <c r="B87" s="103"/>
      <c r="C87" s="103"/>
      <c r="D87" s="103"/>
      <c r="E87" s="103"/>
      <c r="F87" s="103"/>
      <c r="G87" s="103"/>
      <c r="H87" s="103"/>
      <c r="I87" s="92"/>
      <c r="J87" s="92"/>
      <c r="K87" s="92"/>
      <c r="L87" s="92"/>
      <c r="M87" s="92"/>
      <c r="N87" s="92"/>
      <c r="O87" s="92"/>
    </row>
    <row r="88" spans="1:15" ht="15">
      <c r="A88" s="97" t="s">
        <v>98</v>
      </c>
      <c r="B88" s="97"/>
      <c r="C88" s="97"/>
      <c r="D88" s="97"/>
      <c r="E88" s="97"/>
      <c r="F88" s="97"/>
      <c r="G88" s="97"/>
      <c r="H88" s="97"/>
      <c r="I88" s="93"/>
      <c r="J88" s="94"/>
      <c r="K88" s="94"/>
      <c r="L88" s="94"/>
      <c r="M88" s="94"/>
      <c r="N88" s="94"/>
      <c r="O88" s="94"/>
    </row>
    <row r="89" spans="1:15" ht="15">
      <c r="A89" s="98" t="s">
        <v>99</v>
      </c>
      <c r="B89" s="98"/>
      <c r="C89" s="98"/>
      <c r="D89" s="98"/>
      <c r="E89" s="98"/>
      <c r="F89" s="98"/>
      <c r="G89" s="98"/>
      <c r="H89" s="98"/>
      <c r="I89" s="95"/>
      <c r="J89" s="96"/>
      <c r="K89" s="96"/>
      <c r="L89" s="96"/>
      <c r="M89" s="96"/>
      <c r="N89" s="96"/>
      <c r="O89" s="96"/>
    </row>
  </sheetData>
  <mergeCells count="56">
    <mergeCell ref="A19:H19"/>
    <mergeCell ref="A1:H1"/>
    <mergeCell ref="A2:H2"/>
    <mergeCell ref="A3:H3"/>
    <mergeCell ref="E5:H7"/>
    <mergeCell ref="A17:H17"/>
    <mergeCell ref="A29:H29"/>
    <mergeCell ref="B20:F20"/>
    <mergeCell ref="A21:B23"/>
    <mergeCell ref="C21:C23"/>
    <mergeCell ref="D21:E23"/>
    <mergeCell ref="F21:F23"/>
    <mergeCell ref="G21:G23"/>
    <mergeCell ref="H21:H23"/>
    <mergeCell ref="A24:B24"/>
    <mergeCell ref="D24:E24"/>
    <mergeCell ref="A25:H25"/>
    <mergeCell ref="A27:H27"/>
    <mergeCell ref="A31:H31"/>
    <mergeCell ref="A34:H34"/>
    <mergeCell ref="C35:D35"/>
    <mergeCell ref="E35:F35"/>
    <mergeCell ref="A36:B36"/>
    <mergeCell ref="C36:G36"/>
    <mergeCell ref="A53:H53"/>
    <mergeCell ref="A37:B41"/>
    <mergeCell ref="C37:G37"/>
    <mergeCell ref="C39:G39"/>
    <mergeCell ref="C40:G40"/>
    <mergeCell ref="A43:H43"/>
    <mergeCell ref="A45:H45"/>
    <mergeCell ref="A47:B47"/>
    <mergeCell ref="C47:G47"/>
    <mergeCell ref="A48:B49"/>
    <mergeCell ref="C49:G49"/>
    <mergeCell ref="A51:H51"/>
    <mergeCell ref="B76:H76"/>
    <mergeCell ref="A55:G55"/>
    <mergeCell ref="B56:G56"/>
    <mergeCell ref="K58:Q58"/>
    <mergeCell ref="K60:Q60"/>
    <mergeCell ref="B61:G61"/>
    <mergeCell ref="K61:Q61"/>
    <mergeCell ref="B62:G62"/>
    <mergeCell ref="K62:Q62"/>
    <mergeCell ref="K64:V64"/>
    <mergeCell ref="B72:G72"/>
    <mergeCell ref="A75:H75"/>
    <mergeCell ref="A88:H88"/>
    <mergeCell ref="A89:H89"/>
    <mergeCell ref="A77:G77"/>
    <mergeCell ref="A82:H82"/>
    <mergeCell ref="A83:H83"/>
    <mergeCell ref="A85:H85"/>
    <mergeCell ref="A86:H86"/>
    <mergeCell ref="A87:H87"/>
  </mergeCells>
  <hyperlinks>
    <hyperlink ref="A87" r:id="rId1" display="blgorod@rambler.ru,"/>
  </hyperlinks>
  <pageMargins left="0.78740157480314965" right="0.78740157480314965" top="0.78740157480314965" bottom="0.82677165354330717" header="0.51181102362204722" footer="0.51181102362204722"/>
  <pageSetup paperSize="9" scale="71" orientation="portrait" verticalDpi="360" r:id="rId2"/>
  <headerFooter alignWithMargins="0"/>
  <rowBreaks count="1" manualBreakCount="1">
    <brk id="52" max="7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Энергетиков 27</vt:lpstr>
      <vt:lpstr>Лист1</vt:lpstr>
      <vt:lpstr>Лист2</vt:lpstr>
      <vt:lpstr>Лист3</vt:lpstr>
      <vt:lpstr>'Энергетиков 27'!Область_печати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2023-03-29T07:13:43Z</dcterms:modified>
</cp:coreProperties>
</file>