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Г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<sst xmlns="http://schemas.openxmlformats.org/spreadsheetml/2006/main" count="67" uniqueCount="64">
  <si>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№ п/п</t>
  </si>
  <si>
    <t>Адрес дома</t>
  </si>
  <si>
    <t>январь</t>
  </si>
  <si>
    <t xml:space="preserve">итого </t>
  </si>
  <si>
    <t>февраль</t>
  </si>
  <si>
    <t>итого</t>
  </si>
  <si>
    <t xml:space="preserve">Всего        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</si>
  <si>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</si>
  <si>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</si>
  <si>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</si>
  <si>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</si>
  <si>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</si>
  <si>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</si>
  <si>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</si>
  <si>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</si>
  <si>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</si>
  <si>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</si>
  <si>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</si>
  <si>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</si>
  <si>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t xml:space="preserve">Садовая, 5  </t>
  </si>
  <si>
    <t xml:space="preserve">Садовая, 7 </t>
  </si>
  <si>
    <t xml:space="preserve">Садовая,  9 </t>
  </si>
  <si>
    <t xml:space="preserve">Садовая, 17 </t>
  </si>
  <si>
    <t>Итого: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</si>
  <si>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</si>
  <si>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</si>
  <si>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</si>
  <si>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</si>
  <si>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</si>
  <si>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</si>
  <si>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>Сод-ие вахты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</si>
  <si>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</si>
  <si>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</si>
  <si>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</si>
  <si>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</si>
  <si>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</si>
  <si>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>Швы</t>
  </si>
  <si>
    <t xml:space="preserve">Монтаж металл. дверей 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</si>
  <si>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</si>
  <si>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</si>
  <si>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</si>
  <si>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</si>
  <si>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</si>
  <si>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</si>
  <si>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</si>
  <si>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</si>
  <si>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</si>
  <si>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</si>
  <si>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</si>
  <si>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</si>
  <si>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</si>
  <si>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r>
      <t>Садовая, 7А</t>
    </r>
    <r>
      <rPr>
        <sz val="10"/>
        <rFont val="Times New Roman"/>
        <family val="1"/>
      </rPr>
      <t xml:space="preserve">  </t>
    </r>
  </si>
  <si>
    <t>Садовая, 9А</t>
  </si>
  <si>
    <t>Остаток средств за минусом задолженности</t>
  </si>
  <si>
    <t>январь - март</t>
  </si>
  <si>
    <t>по ООО "Благоустроенный город"</t>
  </si>
  <si>
    <t>О Т Ч Е Т  по текущему ремонту жилого фонда по видам работ за январь - март 2016 г.</t>
  </si>
  <si>
    <t>Платные услуги на 2016г</t>
  </si>
  <si>
    <t>План всего на 2016 (с13+с14+с15)</t>
  </si>
  <si>
    <t>Остаток, перерасход (-) средств по тек.ремонту в 2015г.</t>
  </si>
  <si>
    <t>Остаток средств до конца 2016года</t>
  </si>
  <si>
    <t>Задолженность населения по тек. ремонту на 01.04.16г.</t>
  </si>
  <si>
    <t xml:space="preserve">План  на 2016 год </t>
  </si>
  <si>
    <t>Мероприятия по благоустр.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</si>
</sst>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1" fontId="11" fillId="4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3.375" style="0" customWidth="1"/>
    <col min="2" max="2" width="10.25390625" style="0" customWidth="1"/>
    <col min="3" max="13" width="0" style="0" hidden="1" customWidth="1"/>
    <col min="14" max="14" width="0.12890625" style="0" hidden="1" customWidth="1"/>
    <col min="15" max="15" width="6.75390625" style="0" customWidth="1"/>
    <col min="16" max="16" width="8.00390625" style="0" customWidth="1"/>
    <col min="17" max="17" width="6.75390625" style="0" customWidth="1"/>
    <col min="18" max="18" width="6.875" style="0" customWidth="1"/>
    <col min="19" max="19" width="6.75390625" style="0" customWidth="1"/>
    <col min="20" max="21" width="6.875" style="0" customWidth="1"/>
    <col min="22" max="22" width="5.875" style="0" customWidth="1"/>
    <col min="23" max="23" width="5.25390625" style="0" customWidth="1"/>
    <col min="24" max="24" width="7.875" style="0" customWidth="1"/>
    <col min="25" max="25" width="8.875" style="0" customWidth="1"/>
    <col min="26" max="26" width="7.375" style="0" customWidth="1"/>
    <col min="27" max="27" width="7.125" style="0" customWidth="1"/>
    <col min="28" max="28" width="8.25390625" style="0" customWidth="1"/>
    <col min="29" max="29" width="8.625" style="0" customWidth="1"/>
    <col min="30" max="30" width="8.75390625" style="0" customWidth="1"/>
    <col min="31" max="31" width="7.625" style="0" customWidth="1"/>
    <col min="32" max="32" width="8.625" style="0" customWidth="1"/>
  </cols>
  <sheetData>
    <row r="1" spans="1:31" ht="18.75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"/>
      <c r="AE1" s="2"/>
    </row>
    <row r="2" spans="1:31" ht="18.7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2"/>
      <c r="AE2" s="2"/>
    </row>
    <row r="3" spans="1:3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</row>
    <row r="4" spans="1:32" ht="12.75" customHeight="1">
      <c r="A4" s="35" t="s">
        <v>0</v>
      </c>
      <c r="B4" s="35" t="s">
        <v>1</v>
      </c>
      <c r="C4" s="35" t="s">
        <v>2</v>
      </c>
      <c r="D4" s="35"/>
      <c r="E4" s="35"/>
      <c r="F4" s="35"/>
      <c r="G4" s="35"/>
      <c r="H4" s="37" t="s">
        <v>3</v>
      </c>
      <c r="I4" s="35" t="s">
        <v>4</v>
      </c>
      <c r="J4" s="35"/>
      <c r="K4" s="35"/>
      <c r="L4" s="35"/>
      <c r="M4" s="35"/>
      <c r="N4" s="37" t="s">
        <v>5</v>
      </c>
      <c r="O4" s="38" t="s">
        <v>54</v>
      </c>
      <c r="P4" s="39"/>
      <c r="Q4" s="39"/>
      <c r="R4" s="39"/>
      <c r="S4" s="39"/>
      <c r="T4" s="39"/>
      <c r="U4" s="39"/>
      <c r="V4" s="39"/>
      <c r="W4" s="31"/>
      <c r="X4" s="35" t="s">
        <v>6</v>
      </c>
      <c r="Y4" s="35" t="s">
        <v>62</v>
      </c>
      <c r="Z4" s="41" t="s">
        <v>57</v>
      </c>
      <c r="AA4" s="42"/>
      <c r="AB4" s="45" t="s">
        <v>58</v>
      </c>
      <c r="AC4" s="35" t="s">
        <v>59</v>
      </c>
      <c r="AD4" s="35" t="s">
        <v>60</v>
      </c>
      <c r="AE4" s="35" t="s">
        <v>61</v>
      </c>
      <c r="AF4" s="35" t="s">
        <v>53</v>
      </c>
    </row>
    <row r="5" spans="1:32" ht="12.75" customHeight="1">
      <c r="A5" s="35"/>
      <c r="B5" s="35"/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7"/>
      <c r="I5" s="35" t="s">
        <v>7</v>
      </c>
      <c r="J5" s="35" t="s">
        <v>12</v>
      </c>
      <c r="K5" s="35" t="s">
        <v>9</v>
      </c>
      <c r="L5" s="35" t="s">
        <v>10</v>
      </c>
      <c r="M5" s="35" t="s">
        <v>13</v>
      </c>
      <c r="N5" s="37"/>
      <c r="O5" s="40" t="s">
        <v>31</v>
      </c>
      <c r="P5" s="40" t="s">
        <v>32</v>
      </c>
      <c r="Q5" s="40" t="s">
        <v>33</v>
      </c>
      <c r="R5" s="40" t="s">
        <v>34</v>
      </c>
      <c r="S5" s="40" t="s">
        <v>35</v>
      </c>
      <c r="T5" s="40" t="s">
        <v>63</v>
      </c>
      <c r="U5" s="40" t="s">
        <v>36</v>
      </c>
      <c r="V5" s="40" t="s">
        <v>37</v>
      </c>
      <c r="W5" s="48" t="s">
        <v>30</v>
      </c>
      <c r="X5" s="35"/>
      <c r="Y5" s="35"/>
      <c r="Z5" s="43"/>
      <c r="AA5" s="44"/>
      <c r="AB5" s="46"/>
      <c r="AC5" s="35"/>
      <c r="AD5" s="35"/>
      <c r="AE5" s="35"/>
      <c r="AF5" s="35"/>
    </row>
    <row r="6" spans="1:32" ht="36.75" customHeight="1">
      <c r="A6" s="35"/>
      <c r="B6" s="35"/>
      <c r="C6" s="35"/>
      <c r="D6" s="35"/>
      <c r="E6" s="35"/>
      <c r="F6" s="35"/>
      <c r="G6" s="35"/>
      <c r="H6" s="37"/>
      <c r="I6" s="35"/>
      <c r="J6" s="35"/>
      <c r="K6" s="35"/>
      <c r="L6" s="35"/>
      <c r="M6" s="35"/>
      <c r="N6" s="37"/>
      <c r="O6" s="40"/>
      <c r="P6" s="40"/>
      <c r="Q6" s="40"/>
      <c r="R6" s="40"/>
      <c r="S6" s="40"/>
      <c r="T6" s="40"/>
      <c r="U6" s="40"/>
      <c r="V6" s="40"/>
      <c r="W6" s="49"/>
      <c r="X6" s="35"/>
      <c r="Y6" s="35"/>
      <c r="Z6" s="16" t="s">
        <v>24</v>
      </c>
      <c r="AA6" s="16" t="s">
        <v>25</v>
      </c>
      <c r="AB6" s="47"/>
      <c r="AC6" s="35"/>
      <c r="AD6" s="35"/>
      <c r="AE6" s="35"/>
      <c r="AF6" s="35"/>
    </row>
    <row r="7" spans="1:32" ht="12.7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3</v>
      </c>
      <c r="P7" s="14">
        <v>4</v>
      </c>
      <c r="Q7" s="14">
        <v>5</v>
      </c>
      <c r="R7" s="14">
        <v>6</v>
      </c>
      <c r="S7" s="14">
        <v>7</v>
      </c>
      <c r="T7" s="14">
        <v>8</v>
      </c>
      <c r="U7" s="14">
        <v>9</v>
      </c>
      <c r="V7" s="14">
        <v>10</v>
      </c>
      <c r="W7" s="14">
        <v>11</v>
      </c>
      <c r="X7" s="14">
        <v>12</v>
      </c>
      <c r="Y7" s="14">
        <v>13</v>
      </c>
      <c r="Z7" s="14">
        <v>14</v>
      </c>
      <c r="AA7" s="14">
        <v>15</v>
      </c>
      <c r="AB7" s="14">
        <v>16</v>
      </c>
      <c r="AC7" s="14">
        <v>17</v>
      </c>
      <c r="AD7" s="14">
        <v>18</v>
      </c>
      <c r="AE7" s="14">
        <v>19</v>
      </c>
      <c r="AF7" s="14">
        <v>20</v>
      </c>
    </row>
    <row r="8" spans="1:32" s="26" customFormat="1" ht="12.75" customHeight="1">
      <c r="A8" s="17">
        <v>1</v>
      </c>
      <c r="B8" s="20" t="s">
        <v>38</v>
      </c>
      <c r="C8" s="21"/>
      <c r="D8" s="21"/>
      <c r="E8" s="21"/>
      <c r="F8" s="21"/>
      <c r="G8" s="21">
        <v>70000</v>
      </c>
      <c r="H8" s="21">
        <f>SUM(C8:G8)</f>
        <v>70000</v>
      </c>
      <c r="I8" s="21">
        <v>5826</v>
      </c>
      <c r="J8" s="21"/>
      <c r="K8" s="21"/>
      <c r="L8" s="21"/>
      <c r="M8" s="21"/>
      <c r="N8" s="21">
        <f>SUM(I8:M8)</f>
        <v>5826</v>
      </c>
      <c r="O8" s="22">
        <v>0</v>
      </c>
      <c r="P8" s="22">
        <v>0</v>
      </c>
      <c r="Q8" s="22">
        <v>0</v>
      </c>
      <c r="R8" s="22">
        <v>26879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f aca="true" t="shared" si="0" ref="X8:X35">SUM(O8:W8)</f>
        <v>26879</v>
      </c>
      <c r="Y8" s="34">
        <v>161976.7872</v>
      </c>
      <c r="Z8" s="24">
        <v>24226.08</v>
      </c>
      <c r="AA8" s="25">
        <v>27000</v>
      </c>
      <c r="AB8" s="23">
        <f>Y8+Z8+AA8</f>
        <v>213202.86719999998</v>
      </c>
      <c r="AC8" s="24">
        <v>-116530.31915680005</v>
      </c>
      <c r="AD8" s="23">
        <f>AB8-X8+AC8</f>
        <v>69793.54804319993</v>
      </c>
      <c r="AE8" s="23">
        <v>6516.719868960001</v>
      </c>
      <c r="AF8" s="23">
        <f>AD8-AE8</f>
        <v>63276.82817423993</v>
      </c>
    </row>
    <row r="9" spans="1:32" s="26" customFormat="1" ht="12.75" customHeight="1">
      <c r="A9" s="24">
        <v>2</v>
      </c>
      <c r="B9" s="20" t="s">
        <v>39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f t="shared" si="0"/>
        <v>0</v>
      </c>
      <c r="Y9" s="34">
        <v>37285.224</v>
      </c>
      <c r="Z9" s="24">
        <v>2685.24</v>
      </c>
      <c r="AA9" s="25">
        <v>13800</v>
      </c>
      <c r="AB9" s="23">
        <f>Y9+Z9+AA9</f>
        <v>53770.464</v>
      </c>
      <c r="AC9" s="24">
        <v>33965.61628948</v>
      </c>
      <c r="AD9" s="23">
        <f aca="true" t="shared" si="1" ref="AD9:AD35">AB9-X9+AC9</f>
        <v>87736.08028948</v>
      </c>
      <c r="AE9" s="23">
        <v>505.50021899999996</v>
      </c>
      <c r="AF9" s="23">
        <f aca="true" t="shared" si="2" ref="AF9:AF35">AD9-AE9</f>
        <v>87230.58007048</v>
      </c>
    </row>
    <row r="10" spans="1:32" s="26" customFormat="1" ht="12.75" customHeight="1">
      <c r="A10" s="24">
        <v>3</v>
      </c>
      <c r="B10" s="27" t="s">
        <v>40</v>
      </c>
      <c r="C10" s="21"/>
      <c r="D10" s="21"/>
      <c r="E10" s="21"/>
      <c r="F10" s="21"/>
      <c r="G10" s="21">
        <v>46064</v>
      </c>
      <c r="H10" s="21">
        <f aca="true" t="shared" si="3" ref="H10:H35">SUM(C10:G10)</f>
        <v>46064</v>
      </c>
      <c r="I10" s="21"/>
      <c r="J10" s="21"/>
      <c r="K10" s="21"/>
      <c r="L10" s="21"/>
      <c r="M10" s="21"/>
      <c r="N10" s="21">
        <f aca="true" t="shared" si="4" ref="N10:N35">SUM(I10:M10)</f>
        <v>0</v>
      </c>
      <c r="O10" s="22">
        <v>12576</v>
      </c>
      <c r="P10" s="22">
        <v>0</v>
      </c>
      <c r="Q10" s="22">
        <v>0</v>
      </c>
      <c r="R10" s="22">
        <v>23789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f t="shared" si="0"/>
        <v>36365</v>
      </c>
      <c r="Y10" s="34">
        <v>131248.896</v>
      </c>
      <c r="Z10" s="24">
        <v>19380.84</v>
      </c>
      <c r="AA10" s="25">
        <v>21000</v>
      </c>
      <c r="AB10" s="23">
        <f aca="true" t="shared" si="5" ref="AB10:AB35">Y10+Z10+AA10</f>
        <v>171629.736</v>
      </c>
      <c r="AC10" s="24">
        <v>-164647.72624360005</v>
      </c>
      <c r="AD10" s="23">
        <f t="shared" si="1"/>
        <v>-29382.99024360004</v>
      </c>
      <c r="AE10" s="23">
        <v>3386.0935205999995</v>
      </c>
      <c r="AF10" s="23">
        <f t="shared" si="2"/>
        <v>-32769.08376420004</v>
      </c>
    </row>
    <row r="11" spans="1:32" s="26" customFormat="1" ht="12.75" customHeight="1">
      <c r="A11" s="24">
        <v>4</v>
      </c>
      <c r="B11" s="27" t="s">
        <v>41</v>
      </c>
      <c r="C11" s="21"/>
      <c r="D11" s="21">
        <v>4709</v>
      </c>
      <c r="E11" s="21"/>
      <c r="F11" s="21"/>
      <c r="G11" s="21">
        <v>34548</v>
      </c>
      <c r="H11" s="21">
        <f>SUM(C11:G11)</f>
        <v>39257</v>
      </c>
      <c r="I11" s="21"/>
      <c r="J11" s="21"/>
      <c r="K11" s="21"/>
      <c r="L11" s="21"/>
      <c r="M11" s="21"/>
      <c r="N11" s="21">
        <f t="shared" si="4"/>
        <v>0</v>
      </c>
      <c r="O11" s="22">
        <v>0</v>
      </c>
      <c r="P11" s="22">
        <v>14214</v>
      </c>
      <c r="Q11" s="22">
        <v>139554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f t="shared" si="0"/>
        <v>153768</v>
      </c>
      <c r="Y11" s="34">
        <v>93304.224</v>
      </c>
      <c r="Z11" s="24">
        <v>16695.6</v>
      </c>
      <c r="AA11" s="25">
        <v>21000</v>
      </c>
      <c r="AB11" s="23">
        <f t="shared" si="5"/>
        <v>130999.824</v>
      </c>
      <c r="AC11" s="24">
        <v>65402.80706184001</v>
      </c>
      <c r="AD11" s="23">
        <f t="shared" si="1"/>
        <v>42634.63106184</v>
      </c>
      <c r="AE11" s="23">
        <v>2264.2829244</v>
      </c>
      <c r="AF11" s="23">
        <f t="shared" si="2"/>
        <v>40370.34813744</v>
      </c>
    </row>
    <row r="12" spans="1:32" s="26" customFormat="1" ht="12.75" customHeight="1">
      <c r="A12" s="24">
        <v>5</v>
      </c>
      <c r="B12" s="27" t="s">
        <v>42</v>
      </c>
      <c r="C12" s="21"/>
      <c r="D12" s="21"/>
      <c r="E12" s="21"/>
      <c r="F12" s="21"/>
      <c r="G12" s="21"/>
      <c r="H12" s="21">
        <f t="shared" si="3"/>
        <v>0</v>
      </c>
      <c r="I12" s="21"/>
      <c r="J12" s="21">
        <v>3781</v>
      </c>
      <c r="K12" s="21"/>
      <c r="L12" s="21"/>
      <c r="M12" s="21"/>
      <c r="N12" s="21">
        <f t="shared" si="4"/>
        <v>3781</v>
      </c>
      <c r="O12" s="22">
        <v>0</v>
      </c>
      <c r="P12" s="22">
        <v>29025</v>
      </c>
      <c r="Q12" s="22">
        <v>856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f t="shared" si="0"/>
        <v>29881</v>
      </c>
      <c r="Y12" s="34">
        <v>46583.22</v>
      </c>
      <c r="Z12" s="24">
        <v>1140.48</v>
      </c>
      <c r="AA12" s="25">
        <v>6000</v>
      </c>
      <c r="AB12" s="23">
        <f t="shared" si="5"/>
        <v>53723.700000000004</v>
      </c>
      <c r="AC12" s="24">
        <v>-187817.13343343997</v>
      </c>
      <c r="AD12" s="23">
        <f>AB12-X12+AC12</f>
        <v>-163974.43343343996</v>
      </c>
      <c r="AE12" s="23">
        <v>8487.827210519998</v>
      </c>
      <c r="AF12" s="23">
        <f t="shared" si="2"/>
        <v>-172462.26064395995</v>
      </c>
    </row>
    <row r="13" spans="1:32" s="26" customFormat="1" ht="12.75" customHeight="1">
      <c r="A13" s="24">
        <v>6</v>
      </c>
      <c r="B13" s="27" t="s">
        <v>26</v>
      </c>
      <c r="C13" s="21"/>
      <c r="D13" s="21"/>
      <c r="E13" s="21"/>
      <c r="F13" s="21"/>
      <c r="G13" s="21">
        <v>23032</v>
      </c>
      <c r="H13" s="21">
        <f t="shared" si="3"/>
        <v>23032</v>
      </c>
      <c r="I13" s="21"/>
      <c r="J13" s="21"/>
      <c r="K13" s="21"/>
      <c r="L13" s="21"/>
      <c r="M13" s="21"/>
      <c r="N13" s="21">
        <f t="shared" si="4"/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f t="shared" si="0"/>
        <v>0</v>
      </c>
      <c r="Y13" s="34">
        <v>62000.04</v>
      </c>
      <c r="Z13" s="24">
        <v>5346.48</v>
      </c>
      <c r="AA13" s="25">
        <v>18600</v>
      </c>
      <c r="AB13" s="23">
        <f>Y13+Z13+AA13</f>
        <v>85946.52</v>
      </c>
      <c r="AC13" s="24">
        <v>-256330.06142420004</v>
      </c>
      <c r="AD13" s="23">
        <f t="shared" si="1"/>
        <v>-170383.54142420006</v>
      </c>
      <c r="AE13" s="23">
        <v>1584.0750164400001</v>
      </c>
      <c r="AF13" s="23">
        <f t="shared" si="2"/>
        <v>-171967.61644064006</v>
      </c>
    </row>
    <row r="14" spans="1:32" s="26" customFormat="1" ht="12.75" customHeight="1">
      <c r="A14" s="24">
        <v>7</v>
      </c>
      <c r="B14" s="27" t="s">
        <v>27</v>
      </c>
      <c r="C14" s="21"/>
      <c r="D14" s="21">
        <v>2940</v>
      </c>
      <c r="E14" s="21"/>
      <c r="F14" s="21"/>
      <c r="G14" s="21">
        <v>46064</v>
      </c>
      <c r="H14" s="21">
        <f t="shared" si="3"/>
        <v>49004</v>
      </c>
      <c r="I14" s="21"/>
      <c r="J14" s="21"/>
      <c r="K14" s="21"/>
      <c r="L14" s="21"/>
      <c r="M14" s="21"/>
      <c r="N14" s="21">
        <f t="shared" si="4"/>
        <v>0</v>
      </c>
      <c r="O14" s="22">
        <v>2921</v>
      </c>
      <c r="P14" s="22">
        <v>21601</v>
      </c>
      <c r="Q14" s="22">
        <v>42248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f t="shared" si="0"/>
        <v>66770</v>
      </c>
      <c r="Y14" s="34">
        <v>140457.31199999998</v>
      </c>
      <c r="Z14" s="24">
        <v>6372.84</v>
      </c>
      <c r="AA14" s="25">
        <v>21000</v>
      </c>
      <c r="AB14" s="23">
        <f t="shared" si="5"/>
        <v>167830.15199999997</v>
      </c>
      <c r="AC14" s="24">
        <v>-384655.25883212005</v>
      </c>
      <c r="AD14" s="23">
        <f t="shared" si="1"/>
        <v>-283595.1068321201</v>
      </c>
      <c r="AE14" s="23">
        <v>8303.628019680002</v>
      </c>
      <c r="AF14" s="23">
        <f t="shared" si="2"/>
        <v>-291898.7348518001</v>
      </c>
    </row>
    <row r="15" spans="1:32" s="26" customFormat="1" ht="12.75" customHeight="1">
      <c r="A15" s="24">
        <v>8</v>
      </c>
      <c r="B15" s="27" t="s">
        <v>28</v>
      </c>
      <c r="C15" s="21"/>
      <c r="D15" s="21"/>
      <c r="E15" s="21"/>
      <c r="F15" s="21"/>
      <c r="G15" s="21"/>
      <c r="H15" s="21">
        <f t="shared" si="3"/>
        <v>0</v>
      </c>
      <c r="I15" s="21"/>
      <c r="J15" s="21"/>
      <c r="K15" s="21"/>
      <c r="L15" s="21"/>
      <c r="M15" s="21"/>
      <c r="N15" s="21">
        <f t="shared" si="4"/>
        <v>0</v>
      </c>
      <c r="O15" s="22">
        <v>1071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f t="shared" si="0"/>
        <v>1071</v>
      </c>
      <c r="Y15" s="34">
        <v>123270.76799999998</v>
      </c>
      <c r="Z15" s="24">
        <v>6372.84</v>
      </c>
      <c r="AA15" s="25">
        <v>21000</v>
      </c>
      <c r="AB15" s="23">
        <f t="shared" si="5"/>
        <v>150643.60799999998</v>
      </c>
      <c r="AC15" s="24">
        <v>-462215.8190358</v>
      </c>
      <c r="AD15" s="23">
        <f t="shared" si="1"/>
        <v>-312643.21103580005</v>
      </c>
      <c r="AE15" s="23">
        <v>3908.86292916</v>
      </c>
      <c r="AF15" s="23">
        <f t="shared" si="2"/>
        <v>-316552.07396496006</v>
      </c>
    </row>
    <row r="16" spans="1:32" s="26" customFormat="1" ht="12.75" customHeight="1">
      <c r="A16" s="24">
        <v>9</v>
      </c>
      <c r="B16" s="27" t="s">
        <v>43</v>
      </c>
      <c r="C16" s="21"/>
      <c r="D16" s="21"/>
      <c r="E16" s="21"/>
      <c r="F16" s="21"/>
      <c r="G16" s="21">
        <v>34548</v>
      </c>
      <c r="H16" s="21">
        <f t="shared" si="3"/>
        <v>34548</v>
      </c>
      <c r="I16" s="21"/>
      <c r="J16" s="21"/>
      <c r="K16" s="21"/>
      <c r="L16" s="21"/>
      <c r="M16" s="21"/>
      <c r="N16" s="21">
        <f t="shared" si="4"/>
        <v>0</v>
      </c>
      <c r="O16" s="22">
        <v>0</v>
      </c>
      <c r="P16" s="22">
        <v>0</v>
      </c>
      <c r="Q16" s="22">
        <v>18000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f t="shared" si="0"/>
        <v>18000</v>
      </c>
      <c r="Y16" s="34">
        <v>97897.52639999999</v>
      </c>
      <c r="Z16" s="24">
        <v>12375.6</v>
      </c>
      <c r="AA16" s="25">
        <v>21000</v>
      </c>
      <c r="AB16" s="23">
        <f t="shared" si="5"/>
        <v>131273.1264</v>
      </c>
      <c r="AC16" s="24">
        <v>-11880.299943160002</v>
      </c>
      <c r="AD16" s="23">
        <f t="shared" si="1"/>
        <v>101392.82645684</v>
      </c>
      <c r="AE16" s="23">
        <v>2888.02012968</v>
      </c>
      <c r="AF16" s="23">
        <f t="shared" si="2"/>
        <v>98504.80632716001</v>
      </c>
    </row>
    <row r="17" spans="1:32" s="26" customFormat="1" ht="12.75" customHeight="1">
      <c r="A17" s="24">
        <v>10</v>
      </c>
      <c r="B17" s="27" t="s">
        <v>44</v>
      </c>
      <c r="C17" s="21"/>
      <c r="D17" s="21">
        <v>2235</v>
      </c>
      <c r="E17" s="21"/>
      <c r="F17" s="21"/>
      <c r="G17" s="21"/>
      <c r="H17" s="21">
        <f t="shared" si="3"/>
        <v>2235</v>
      </c>
      <c r="I17" s="21"/>
      <c r="J17" s="21"/>
      <c r="K17" s="21"/>
      <c r="L17" s="21"/>
      <c r="M17" s="21"/>
      <c r="N17" s="21">
        <f t="shared" si="4"/>
        <v>0</v>
      </c>
      <c r="O17" s="22">
        <v>505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f t="shared" si="0"/>
        <v>505</v>
      </c>
      <c r="Y17" s="34">
        <v>98072.3568</v>
      </c>
      <c r="Z17" s="24">
        <v>12375.6</v>
      </c>
      <c r="AA17" s="25">
        <v>21000</v>
      </c>
      <c r="AB17" s="23">
        <f t="shared" si="5"/>
        <v>131447.95679999999</v>
      </c>
      <c r="AC17" s="24">
        <v>-91765.57318372001</v>
      </c>
      <c r="AD17" s="23">
        <f t="shared" si="1"/>
        <v>39177.38361627997</v>
      </c>
      <c r="AE17" s="23">
        <v>2783.50985052</v>
      </c>
      <c r="AF17" s="23">
        <f t="shared" si="2"/>
        <v>36393.87376575997</v>
      </c>
    </row>
    <row r="18" spans="1:32" s="26" customFormat="1" ht="12.75" customHeight="1">
      <c r="A18" s="24">
        <v>11</v>
      </c>
      <c r="B18" s="27" t="s">
        <v>45</v>
      </c>
      <c r="C18" s="21"/>
      <c r="D18" s="21"/>
      <c r="E18" s="21"/>
      <c r="F18" s="21"/>
      <c r="G18" s="21">
        <v>34548</v>
      </c>
      <c r="H18" s="21">
        <f t="shared" si="3"/>
        <v>34548</v>
      </c>
      <c r="I18" s="21"/>
      <c r="J18" s="21"/>
      <c r="K18" s="21"/>
      <c r="L18" s="21"/>
      <c r="M18" s="21"/>
      <c r="N18" s="21">
        <f t="shared" si="4"/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f t="shared" si="0"/>
        <v>0</v>
      </c>
      <c r="Y18" s="34">
        <v>79995.0288</v>
      </c>
      <c r="Z18" s="24">
        <v>12375.6</v>
      </c>
      <c r="AA18" s="25">
        <v>15000</v>
      </c>
      <c r="AB18" s="23">
        <f t="shared" si="5"/>
        <v>107370.6288</v>
      </c>
      <c r="AC18" s="24">
        <v>70193.25467564</v>
      </c>
      <c r="AD18" s="23">
        <f t="shared" si="1"/>
        <v>177563.88347564</v>
      </c>
      <c r="AE18" s="23">
        <v>1935.90502812</v>
      </c>
      <c r="AF18" s="23">
        <f t="shared" si="2"/>
        <v>175627.97844752</v>
      </c>
    </row>
    <row r="19" spans="1:32" s="26" customFormat="1" ht="12.75" customHeight="1">
      <c r="A19" s="24">
        <v>12</v>
      </c>
      <c r="B19" s="27" t="s">
        <v>46</v>
      </c>
      <c r="C19" s="21"/>
      <c r="D19" s="21"/>
      <c r="E19" s="21"/>
      <c r="F19" s="21"/>
      <c r="G19" s="21"/>
      <c r="H19" s="21">
        <f t="shared" si="3"/>
        <v>0</v>
      </c>
      <c r="I19" s="21"/>
      <c r="J19" s="21"/>
      <c r="K19" s="21"/>
      <c r="L19" s="21"/>
      <c r="M19" s="21"/>
      <c r="N19" s="21">
        <f t="shared" si="4"/>
        <v>0</v>
      </c>
      <c r="O19" s="22">
        <v>1010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f t="shared" si="0"/>
        <v>1010</v>
      </c>
      <c r="Y19" s="34">
        <v>97735.8168</v>
      </c>
      <c r="Z19" s="24">
        <v>12375.6</v>
      </c>
      <c r="AA19" s="25">
        <v>21000</v>
      </c>
      <c r="AB19" s="23">
        <f t="shared" si="5"/>
        <v>131111.4168</v>
      </c>
      <c r="AC19" s="24">
        <v>-173067.75376679996</v>
      </c>
      <c r="AD19" s="23">
        <f t="shared" si="1"/>
        <v>-42966.33696679995</v>
      </c>
      <c r="AE19" s="23">
        <v>2288.8424966400003</v>
      </c>
      <c r="AF19" s="23">
        <f t="shared" si="2"/>
        <v>-45255.17946343995</v>
      </c>
    </row>
    <row r="20" spans="1:32" s="26" customFormat="1" ht="12.75" customHeight="1">
      <c r="A20" s="24">
        <v>13</v>
      </c>
      <c r="B20" s="27" t="s">
        <v>47</v>
      </c>
      <c r="C20" s="21"/>
      <c r="D20" s="21"/>
      <c r="E20" s="21"/>
      <c r="F20" s="21"/>
      <c r="G20" s="21"/>
      <c r="H20" s="21">
        <f t="shared" si="3"/>
        <v>0</v>
      </c>
      <c r="I20" s="21"/>
      <c r="J20" s="21"/>
      <c r="K20" s="21"/>
      <c r="L20" s="21"/>
      <c r="M20" s="21"/>
      <c r="N20" s="21">
        <f t="shared" si="4"/>
        <v>0</v>
      </c>
      <c r="O20" s="22">
        <v>0</v>
      </c>
      <c r="P20" s="22">
        <v>63102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f t="shared" si="0"/>
        <v>63102</v>
      </c>
      <c r="Y20" s="34">
        <v>97635.792</v>
      </c>
      <c r="Z20" s="24">
        <v>6459.6</v>
      </c>
      <c r="AA20" s="25">
        <v>21000</v>
      </c>
      <c r="AB20" s="23">
        <f t="shared" si="5"/>
        <v>125095.392</v>
      </c>
      <c r="AC20" s="24">
        <v>-39586.11014040001</v>
      </c>
      <c r="AD20" s="23">
        <f t="shared" si="1"/>
        <v>22407.2818596</v>
      </c>
      <c r="AE20" s="23">
        <v>3906.1316221200004</v>
      </c>
      <c r="AF20" s="23">
        <f t="shared" si="2"/>
        <v>18501.15023748</v>
      </c>
    </row>
    <row r="21" spans="1:32" s="26" customFormat="1" ht="12.75" customHeight="1">
      <c r="A21" s="24">
        <v>14</v>
      </c>
      <c r="B21" s="27" t="s">
        <v>48</v>
      </c>
      <c r="C21" s="21"/>
      <c r="D21" s="21"/>
      <c r="E21" s="21"/>
      <c r="F21" s="21"/>
      <c r="G21" s="21">
        <v>57580</v>
      </c>
      <c r="H21" s="21">
        <f t="shared" si="3"/>
        <v>57580</v>
      </c>
      <c r="I21" s="21"/>
      <c r="J21" s="21">
        <v>3885</v>
      </c>
      <c r="K21" s="21">
        <v>22327</v>
      </c>
      <c r="L21" s="21"/>
      <c r="M21" s="21"/>
      <c r="N21" s="21">
        <f t="shared" si="4"/>
        <v>26212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f t="shared" si="0"/>
        <v>0</v>
      </c>
      <c r="Y21" s="34">
        <v>179225.01599999997</v>
      </c>
      <c r="Z21" s="24">
        <v>6886.08</v>
      </c>
      <c r="AA21" s="25">
        <v>27000</v>
      </c>
      <c r="AB21" s="23">
        <f t="shared" si="5"/>
        <v>213111.09599999996</v>
      </c>
      <c r="AC21" s="24">
        <v>72155.20062508002</v>
      </c>
      <c r="AD21" s="23">
        <f t="shared" si="1"/>
        <v>285266.29662508</v>
      </c>
      <c r="AE21" s="23">
        <v>4777.7730260399985</v>
      </c>
      <c r="AF21" s="23">
        <f t="shared" si="2"/>
        <v>280488.52359904</v>
      </c>
    </row>
    <row r="22" spans="1:32" s="26" customFormat="1" ht="12.75" customHeight="1">
      <c r="A22" s="24">
        <v>15</v>
      </c>
      <c r="B22" s="27" t="s">
        <v>49</v>
      </c>
      <c r="C22" s="21"/>
      <c r="D22" s="21">
        <v>2829</v>
      </c>
      <c r="E22" s="21"/>
      <c r="F22" s="21"/>
      <c r="G22" s="21">
        <v>23032</v>
      </c>
      <c r="H22" s="21">
        <f t="shared" si="3"/>
        <v>25861</v>
      </c>
      <c r="I22" s="21"/>
      <c r="J22" s="21">
        <v>4331</v>
      </c>
      <c r="K22" s="21">
        <v>1768</v>
      </c>
      <c r="L22" s="21"/>
      <c r="M22" s="21"/>
      <c r="N22" s="21">
        <f t="shared" si="4"/>
        <v>6099</v>
      </c>
      <c r="O22" s="22">
        <v>0</v>
      </c>
      <c r="P22" s="22">
        <v>0</v>
      </c>
      <c r="Q22" s="22">
        <v>0</v>
      </c>
      <c r="R22" s="22">
        <v>3554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f t="shared" si="0"/>
        <v>3554</v>
      </c>
      <c r="Y22" s="34">
        <v>134786.4</v>
      </c>
      <c r="Z22" s="24">
        <v>8316.72</v>
      </c>
      <c r="AA22" s="25">
        <v>207000</v>
      </c>
      <c r="AB22" s="23">
        <f t="shared" si="5"/>
        <v>350103.12</v>
      </c>
      <c r="AC22" s="24">
        <v>181267.91747623996</v>
      </c>
      <c r="AD22" s="23">
        <f t="shared" si="1"/>
        <v>527817.03747624</v>
      </c>
      <c r="AE22" s="23">
        <v>8985.03814656</v>
      </c>
      <c r="AF22" s="23">
        <f t="shared" si="2"/>
        <v>518831.99932967994</v>
      </c>
    </row>
    <row r="23" spans="1:32" s="26" customFormat="1" ht="12.75" customHeight="1">
      <c r="A23" s="24">
        <v>16</v>
      </c>
      <c r="B23" s="27" t="s">
        <v>50</v>
      </c>
      <c r="C23" s="21"/>
      <c r="D23" s="21">
        <v>14819</v>
      </c>
      <c r="E23" s="21"/>
      <c r="F23" s="21"/>
      <c r="G23" s="21">
        <v>23032</v>
      </c>
      <c r="H23" s="21">
        <f t="shared" si="3"/>
        <v>37851</v>
      </c>
      <c r="I23" s="21"/>
      <c r="J23" s="21"/>
      <c r="K23" s="21">
        <v>1050</v>
      </c>
      <c r="L23" s="21"/>
      <c r="M23" s="21"/>
      <c r="N23" s="21">
        <f t="shared" si="4"/>
        <v>1050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f t="shared" si="0"/>
        <v>0</v>
      </c>
      <c r="Y23" s="34">
        <v>130640.37</v>
      </c>
      <c r="Z23" s="24">
        <v>10956.72</v>
      </c>
      <c r="AA23" s="25">
        <v>16800</v>
      </c>
      <c r="AB23" s="23">
        <f t="shared" si="5"/>
        <v>158397.09</v>
      </c>
      <c r="AC23" s="24">
        <v>-225456.17681027998</v>
      </c>
      <c r="AD23" s="23">
        <f t="shared" si="1"/>
        <v>-67059.08681027999</v>
      </c>
      <c r="AE23" s="23">
        <v>3887.4239082</v>
      </c>
      <c r="AF23" s="23">
        <f t="shared" si="2"/>
        <v>-70946.51071847999</v>
      </c>
    </row>
    <row r="24" spans="1:32" s="26" customFormat="1" ht="12.75" customHeight="1">
      <c r="A24" s="24">
        <v>17</v>
      </c>
      <c r="B24" s="27" t="s">
        <v>14</v>
      </c>
      <c r="C24" s="21"/>
      <c r="D24" s="21"/>
      <c r="E24" s="21"/>
      <c r="F24" s="21"/>
      <c r="G24" s="21"/>
      <c r="H24" s="21">
        <f t="shared" si="3"/>
        <v>0</v>
      </c>
      <c r="I24" s="21"/>
      <c r="J24" s="21"/>
      <c r="K24" s="21"/>
      <c r="L24" s="21"/>
      <c r="M24" s="21"/>
      <c r="N24" s="21">
        <f t="shared" si="4"/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6994</v>
      </c>
      <c r="W24" s="22">
        <v>0</v>
      </c>
      <c r="X24" s="22">
        <f t="shared" si="0"/>
        <v>6994</v>
      </c>
      <c r="Y24" s="34">
        <v>64429.94399999999</v>
      </c>
      <c r="Z24" s="24">
        <v>9690.48</v>
      </c>
      <c r="AA24" s="25">
        <v>18600</v>
      </c>
      <c r="AB24" s="23">
        <f t="shared" si="5"/>
        <v>92720.42399999998</v>
      </c>
      <c r="AC24" s="24">
        <v>-85016.81505232002</v>
      </c>
      <c r="AD24" s="23">
        <f t="shared" si="1"/>
        <v>709.608947679968</v>
      </c>
      <c r="AE24" s="23">
        <v>1850.42543364</v>
      </c>
      <c r="AF24" s="23">
        <f t="shared" si="2"/>
        <v>-1140.816485960032</v>
      </c>
    </row>
    <row r="25" spans="1:32" s="26" customFormat="1" ht="12.75" customHeight="1">
      <c r="A25" s="24">
        <v>18</v>
      </c>
      <c r="B25" s="27" t="s">
        <v>15</v>
      </c>
      <c r="C25" s="21"/>
      <c r="D25" s="21"/>
      <c r="E25" s="21"/>
      <c r="F25" s="21"/>
      <c r="G25" s="21">
        <v>23032</v>
      </c>
      <c r="H25" s="21">
        <f t="shared" si="3"/>
        <v>23032</v>
      </c>
      <c r="I25" s="21"/>
      <c r="J25" s="21"/>
      <c r="K25" s="21"/>
      <c r="L25" s="21"/>
      <c r="M25" s="21"/>
      <c r="N25" s="21">
        <f t="shared" si="4"/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f t="shared" si="0"/>
        <v>0</v>
      </c>
      <c r="Y25" s="34">
        <v>54152.784</v>
      </c>
      <c r="Z25" s="24">
        <v>9690.48</v>
      </c>
      <c r="AA25" s="25">
        <v>18600</v>
      </c>
      <c r="AB25" s="23">
        <f t="shared" si="5"/>
        <v>82443.264</v>
      </c>
      <c r="AC25" s="24">
        <v>-95561.62612724</v>
      </c>
      <c r="AD25" s="23">
        <f t="shared" si="1"/>
        <v>-13118.362127240005</v>
      </c>
      <c r="AE25" s="23">
        <v>827.5335541200001</v>
      </c>
      <c r="AF25" s="23">
        <f t="shared" si="2"/>
        <v>-13945.895681360005</v>
      </c>
    </row>
    <row r="26" spans="1:32" s="26" customFormat="1" ht="12.75" customHeight="1">
      <c r="A26" s="24">
        <v>19</v>
      </c>
      <c r="B26" s="27" t="s">
        <v>16</v>
      </c>
      <c r="C26" s="21"/>
      <c r="D26" s="21"/>
      <c r="E26" s="21"/>
      <c r="F26" s="21"/>
      <c r="G26" s="21">
        <v>34548</v>
      </c>
      <c r="H26" s="21">
        <f t="shared" si="3"/>
        <v>34548</v>
      </c>
      <c r="I26" s="21"/>
      <c r="J26" s="21"/>
      <c r="K26" s="21"/>
      <c r="L26" s="21"/>
      <c r="M26" s="21"/>
      <c r="N26" s="21">
        <f t="shared" si="4"/>
        <v>0</v>
      </c>
      <c r="O26" s="22">
        <v>1010</v>
      </c>
      <c r="P26" s="22">
        <v>11885</v>
      </c>
      <c r="Q26" s="22">
        <v>12427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f t="shared" si="0"/>
        <v>25322</v>
      </c>
      <c r="Y26" s="34">
        <v>93331.3176</v>
      </c>
      <c r="Z26" s="24">
        <v>8499.6</v>
      </c>
      <c r="AA26" s="25">
        <v>15000</v>
      </c>
      <c r="AB26" s="23">
        <f t="shared" si="5"/>
        <v>116830.9176</v>
      </c>
      <c r="AC26" s="24">
        <v>-78401.38728020003</v>
      </c>
      <c r="AD26" s="23">
        <f t="shared" si="1"/>
        <v>13107.530319799975</v>
      </c>
      <c r="AE26" s="23">
        <v>2630.6181316800003</v>
      </c>
      <c r="AF26" s="23">
        <f t="shared" si="2"/>
        <v>10476.912188119975</v>
      </c>
    </row>
    <row r="27" spans="1:32" s="26" customFormat="1" ht="12.75" customHeight="1">
      <c r="A27" s="24">
        <v>20</v>
      </c>
      <c r="B27" s="27" t="s">
        <v>17</v>
      </c>
      <c r="C27" s="21"/>
      <c r="D27" s="21"/>
      <c r="E27" s="21"/>
      <c r="F27" s="21"/>
      <c r="G27" s="21"/>
      <c r="H27" s="21">
        <f t="shared" si="3"/>
        <v>0</v>
      </c>
      <c r="I27" s="21"/>
      <c r="J27" s="21">
        <v>3308</v>
      </c>
      <c r="K27" s="21"/>
      <c r="L27" s="21"/>
      <c r="M27" s="21"/>
      <c r="N27" s="21">
        <f t="shared" si="4"/>
        <v>3308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2400</v>
      </c>
      <c r="U27" s="22">
        <v>0</v>
      </c>
      <c r="V27" s="22">
        <v>0</v>
      </c>
      <c r="W27" s="22">
        <v>0</v>
      </c>
      <c r="X27" s="22">
        <f t="shared" si="0"/>
        <v>2400</v>
      </c>
      <c r="Y27" s="34">
        <v>124088.68799999998</v>
      </c>
      <c r="Z27" s="24">
        <v>58740.84</v>
      </c>
      <c r="AA27" s="25">
        <v>30000</v>
      </c>
      <c r="AB27" s="23">
        <f t="shared" si="5"/>
        <v>212829.528</v>
      </c>
      <c r="AC27" s="24">
        <v>-75224.10985236</v>
      </c>
      <c r="AD27" s="23">
        <f t="shared" si="1"/>
        <v>135205.41814764</v>
      </c>
      <c r="AE27" s="23">
        <v>4257.899858520001</v>
      </c>
      <c r="AF27" s="23">
        <f t="shared" si="2"/>
        <v>130947.51828912001</v>
      </c>
    </row>
    <row r="28" spans="1:32" s="26" customFormat="1" ht="12.75" customHeight="1">
      <c r="A28" s="24">
        <v>21</v>
      </c>
      <c r="B28" s="27" t="s">
        <v>18</v>
      </c>
      <c r="C28" s="21"/>
      <c r="D28" s="21">
        <v>4365</v>
      </c>
      <c r="E28" s="21"/>
      <c r="F28" s="21"/>
      <c r="G28" s="21">
        <v>69096</v>
      </c>
      <c r="H28" s="21">
        <f t="shared" si="3"/>
        <v>73461</v>
      </c>
      <c r="I28" s="21"/>
      <c r="J28" s="21">
        <v>4319</v>
      </c>
      <c r="K28" s="21">
        <v>3536</v>
      </c>
      <c r="L28" s="21"/>
      <c r="M28" s="21"/>
      <c r="N28" s="21">
        <f t="shared" si="4"/>
        <v>7855</v>
      </c>
      <c r="O28" s="22">
        <v>2447</v>
      </c>
      <c r="P28" s="22">
        <v>0</v>
      </c>
      <c r="Q28" s="22">
        <v>92117</v>
      </c>
      <c r="R28" s="22">
        <v>2681</v>
      </c>
      <c r="S28" s="22">
        <v>0</v>
      </c>
      <c r="T28" s="22">
        <v>20600</v>
      </c>
      <c r="U28" s="22">
        <v>0</v>
      </c>
      <c r="V28" s="22">
        <v>0</v>
      </c>
      <c r="W28" s="22">
        <v>0</v>
      </c>
      <c r="X28" s="22">
        <f t="shared" si="0"/>
        <v>117845</v>
      </c>
      <c r="Y28" s="34">
        <v>194165.688</v>
      </c>
      <c r="Z28" s="24">
        <v>78214.56</v>
      </c>
      <c r="AA28" s="25">
        <v>40800</v>
      </c>
      <c r="AB28" s="23">
        <f t="shared" si="5"/>
        <v>313180.248</v>
      </c>
      <c r="AC28" s="24">
        <v>185997.56433955996</v>
      </c>
      <c r="AD28" s="23">
        <f t="shared" si="1"/>
        <v>381332.81233956</v>
      </c>
      <c r="AE28" s="23">
        <v>9932.32967832</v>
      </c>
      <c r="AF28" s="23">
        <f t="shared" si="2"/>
        <v>371400.48266124004</v>
      </c>
    </row>
    <row r="29" spans="1:32" s="26" customFormat="1" ht="12.75" customHeight="1">
      <c r="A29" s="24">
        <v>22</v>
      </c>
      <c r="B29" s="27" t="s">
        <v>29</v>
      </c>
      <c r="C29" s="21"/>
      <c r="D29" s="21"/>
      <c r="E29" s="21">
        <v>2824</v>
      </c>
      <c r="F29" s="21"/>
      <c r="G29" s="21"/>
      <c r="H29" s="21">
        <f t="shared" si="3"/>
        <v>2824</v>
      </c>
      <c r="I29" s="21"/>
      <c r="J29" s="21"/>
      <c r="K29" s="21"/>
      <c r="L29" s="21"/>
      <c r="M29" s="21"/>
      <c r="N29" s="21">
        <f t="shared" si="4"/>
        <v>0</v>
      </c>
      <c r="O29" s="22">
        <v>2044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f t="shared" si="0"/>
        <v>2044</v>
      </c>
      <c r="Y29" s="34">
        <v>90921.00959999999</v>
      </c>
      <c r="Z29" s="24">
        <v>14756.28</v>
      </c>
      <c r="AA29" s="25">
        <v>15000</v>
      </c>
      <c r="AB29" s="23">
        <f t="shared" si="5"/>
        <v>120677.28959999999</v>
      </c>
      <c r="AC29" s="24">
        <v>-70507.58564863999</v>
      </c>
      <c r="AD29" s="23">
        <f t="shared" si="1"/>
        <v>48125.70395136</v>
      </c>
      <c r="AE29" s="23">
        <v>14523.279263640003</v>
      </c>
      <c r="AF29" s="23">
        <f t="shared" si="2"/>
        <v>33602.42468772</v>
      </c>
    </row>
    <row r="30" spans="1:32" s="26" customFormat="1" ht="12.75" customHeight="1">
      <c r="A30" s="24">
        <v>23</v>
      </c>
      <c r="B30" s="27" t="s">
        <v>19</v>
      </c>
      <c r="C30" s="21"/>
      <c r="D30" s="21"/>
      <c r="E30" s="21">
        <v>3229</v>
      </c>
      <c r="F30" s="21"/>
      <c r="G30" s="21"/>
      <c r="H30" s="21">
        <f t="shared" si="3"/>
        <v>3229</v>
      </c>
      <c r="I30" s="21"/>
      <c r="J30" s="21">
        <v>4082</v>
      </c>
      <c r="K30" s="21"/>
      <c r="L30" s="21"/>
      <c r="M30" s="21"/>
      <c r="N30" s="21">
        <f t="shared" si="4"/>
        <v>4082</v>
      </c>
      <c r="O30" s="22">
        <v>0</v>
      </c>
      <c r="P30" s="22">
        <v>15084</v>
      </c>
      <c r="Q30" s="22">
        <v>8061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f t="shared" si="0"/>
        <v>23145</v>
      </c>
      <c r="Y30" s="34">
        <v>89696.6856</v>
      </c>
      <c r="Z30" s="24">
        <v>14756.28</v>
      </c>
      <c r="AA30" s="25">
        <v>15000</v>
      </c>
      <c r="AB30" s="23">
        <f t="shared" si="5"/>
        <v>119452.9656</v>
      </c>
      <c r="AC30" s="24">
        <v>-24367.780541919983</v>
      </c>
      <c r="AD30" s="23">
        <f t="shared" si="1"/>
        <v>71940.18505808001</v>
      </c>
      <c r="AE30" s="23">
        <v>10949.3520066</v>
      </c>
      <c r="AF30" s="23">
        <f t="shared" si="2"/>
        <v>60990.83305148001</v>
      </c>
    </row>
    <row r="31" spans="1:32" s="26" customFormat="1" ht="12.75" customHeight="1">
      <c r="A31" s="24">
        <v>24</v>
      </c>
      <c r="B31" s="27" t="s">
        <v>20</v>
      </c>
      <c r="C31" s="21"/>
      <c r="D31" s="21"/>
      <c r="E31" s="21">
        <v>3372</v>
      </c>
      <c r="F31" s="21"/>
      <c r="G31" s="21"/>
      <c r="H31" s="21">
        <f t="shared" si="3"/>
        <v>3372</v>
      </c>
      <c r="I31" s="21"/>
      <c r="J31" s="21">
        <v>3395</v>
      </c>
      <c r="K31" s="21"/>
      <c r="L31" s="21"/>
      <c r="M31" s="21"/>
      <c r="N31" s="21">
        <f t="shared" si="4"/>
        <v>3395</v>
      </c>
      <c r="O31" s="22">
        <v>0</v>
      </c>
      <c r="P31" s="22">
        <v>15047</v>
      </c>
      <c r="Q31" s="22">
        <v>0</v>
      </c>
      <c r="R31" s="22">
        <v>2681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f t="shared" si="0"/>
        <v>17728</v>
      </c>
      <c r="Y31" s="34">
        <v>89601.77279999999</v>
      </c>
      <c r="Z31" s="24">
        <v>16928.28</v>
      </c>
      <c r="AA31" s="25">
        <v>15000</v>
      </c>
      <c r="AB31" s="23">
        <f t="shared" si="5"/>
        <v>121530.05279999999</v>
      </c>
      <c r="AC31" s="24">
        <v>-290060.5907882</v>
      </c>
      <c r="AD31" s="23">
        <f t="shared" si="1"/>
        <v>-186258.53798819997</v>
      </c>
      <c r="AE31" s="23">
        <v>25723.015776359996</v>
      </c>
      <c r="AF31" s="23">
        <f t="shared" si="2"/>
        <v>-211981.55376455997</v>
      </c>
    </row>
    <row r="32" spans="1:32" s="26" customFormat="1" ht="12.75" customHeight="1">
      <c r="A32" s="24">
        <v>25</v>
      </c>
      <c r="B32" s="27" t="s">
        <v>51</v>
      </c>
      <c r="C32" s="21"/>
      <c r="D32" s="21">
        <v>3335</v>
      </c>
      <c r="E32" s="21"/>
      <c r="F32" s="21"/>
      <c r="G32" s="21"/>
      <c r="H32" s="21">
        <f t="shared" si="3"/>
        <v>3335</v>
      </c>
      <c r="I32" s="21"/>
      <c r="J32" s="21">
        <v>4261</v>
      </c>
      <c r="K32" s="21"/>
      <c r="L32" s="21"/>
      <c r="M32" s="21"/>
      <c r="N32" s="21">
        <f t="shared" si="4"/>
        <v>4261</v>
      </c>
      <c r="O32" s="22">
        <v>3156</v>
      </c>
      <c r="P32" s="22">
        <v>21999</v>
      </c>
      <c r="Q32" s="22">
        <v>5462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f t="shared" si="0"/>
        <v>30617</v>
      </c>
      <c r="Y32" s="34">
        <v>83673.8976</v>
      </c>
      <c r="Z32" s="24">
        <v>14756.28</v>
      </c>
      <c r="AA32" s="25">
        <v>21000</v>
      </c>
      <c r="AB32" s="23">
        <f t="shared" si="5"/>
        <v>119430.1776</v>
      </c>
      <c r="AC32" s="24">
        <v>439.11830560000726</v>
      </c>
      <c r="AD32" s="23">
        <f t="shared" si="1"/>
        <v>89252.2959056</v>
      </c>
      <c r="AE32" s="23">
        <v>6055.75962684</v>
      </c>
      <c r="AF32" s="23">
        <f t="shared" si="2"/>
        <v>83196.53627876</v>
      </c>
    </row>
    <row r="33" spans="1:32" s="26" customFormat="1" ht="12.75" customHeight="1">
      <c r="A33" s="24">
        <v>26</v>
      </c>
      <c r="B33" s="27" t="s">
        <v>21</v>
      </c>
      <c r="C33" s="21"/>
      <c r="D33" s="21"/>
      <c r="E33" s="21"/>
      <c r="F33" s="21"/>
      <c r="G33" s="21">
        <v>23032</v>
      </c>
      <c r="H33" s="21">
        <f t="shared" si="3"/>
        <v>23032</v>
      </c>
      <c r="I33" s="21"/>
      <c r="J33" s="21"/>
      <c r="K33" s="21"/>
      <c r="L33" s="21"/>
      <c r="M33" s="21"/>
      <c r="N33" s="21">
        <f t="shared" si="4"/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9991</v>
      </c>
      <c r="W33" s="22">
        <v>0</v>
      </c>
      <c r="X33" s="22">
        <f t="shared" si="0"/>
        <v>9991</v>
      </c>
      <c r="Y33" s="34">
        <v>84077.7456</v>
      </c>
      <c r="Z33" s="24">
        <v>16928.28</v>
      </c>
      <c r="AA33" s="25">
        <v>22800</v>
      </c>
      <c r="AB33" s="23">
        <f t="shared" si="5"/>
        <v>123806.0256</v>
      </c>
      <c r="AC33" s="24">
        <v>-255156.36358772</v>
      </c>
      <c r="AD33" s="23">
        <f t="shared" si="1"/>
        <v>-141341.33798772</v>
      </c>
      <c r="AE33" s="23">
        <v>9207.5410098</v>
      </c>
      <c r="AF33" s="23">
        <f t="shared" si="2"/>
        <v>-150548.87899752002</v>
      </c>
    </row>
    <row r="34" spans="1:32" s="26" customFormat="1" ht="12.75" customHeight="1">
      <c r="A34" s="24">
        <v>27</v>
      </c>
      <c r="B34" s="27" t="s">
        <v>52</v>
      </c>
      <c r="C34" s="21">
        <v>9546</v>
      </c>
      <c r="D34" s="21"/>
      <c r="E34" s="21"/>
      <c r="F34" s="21"/>
      <c r="G34" s="21"/>
      <c r="H34" s="21">
        <f t="shared" si="3"/>
        <v>9546</v>
      </c>
      <c r="I34" s="21"/>
      <c r="J34" s="21"/>
      <c r="K34" s="21"/>
      <c r="L34" s="21"/>
      <c r="M34" s="21"/>
      <c r="N34" s="21">
        <f t="shared" si="4"/>
        <v>0</v>
      </c>
      <c r="O34" s="22">
        <v>2012</v>
      </c>
      <c r="P34" s="22">
        <v>21343</v>
      </c>
      <c r="Q34" s="22">
        <v>0</v>
      </c>
      <c r="R34" s="22">
        <v>2681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f t="shared" si="0"/>
        <v>26036</v>
      </c>
      <c r="Y34" s="34">
        <v>88552.62</v>
      </c>
      <c r="Z34" s="24">
        <v>16928.28</v>
      </c>
      <c r="AA34" s="25">
        <v>16800</v>
      </c>
      <c r="AB34" s="23">
        <f t="shared" si="5"/>
        <v>122280.9</v>
      </c>
      <c r="AC34" s="24">
        <v>-146702.11936436</v>
      </c>
      <c r="AD34" s="23">
        <f t="shared" si="1"/>
        <v>-50457.219364360004</v>
      </c>
      <c r="AE34" s="23">
        <v>12472.082370720002</v>
      </c>
      <c r="AF34" s="23">
        <f t="shared" si="2"/>
        <v>-62929.30173508001</v>
      </c>
    </row>
    <row r="35" spans="1:32" s="26" customFormat="1" ht="12.75" customHeight="1">
      <c r="A35" s="24">
        <v>28</v>
      </c>
      <c r="B35" s="27" t="s">
        <v>22</v>
      </c>
      <c r="C35" s="21"/>
      <c r="D35" s="21">
        <v>2546</v>
      </c>
      <c r="E35" s="21"/>
      <c r="F35" s="21"/>
      <c r="G35" s="21"/>
      <c r="H35" s="21">
        <f t="shared" si="3"/>
        <v>2546</v>
      </c>
      <c r="I35" s="21"/>
      <c r="J35" s="21">
        <v>4538</v>
      </c>
      <c r="K35" s="21"/>
      <c r="L35" s="21"/>
      <c r="M35" s="21"/>
      <c r="N35" s="21">
        <f t="shared" si="4"/>
        <v>4538</v>
      </c>
      <c r="O35" s="22">
        <v>0</v>
      </c>
      <c r="P35" s="22">
        <v>0</v>
      </c>
      <c r="Q35" s="22">
        <v>462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9795</v>
      </c>
      <c r="X35" s="22">
        <f t="shared" si="0"/>
        <v>10257</v>
      </c>
      <c r="Y35" s="34">
        <v>92138.688</v>
      </c>
      <c r="Z35" s="24">
        <v>16928.28</v>
      </c>
      <c r="AA35" s="25">
        <v>22800</v>
      </c>
      <c r="AB35" s="23">
        <f t="shared" si="5"/>
        <v>131866.968</v>
      </c>
      <c r="AC35" s="33">
        <v>-165907.82809336</v>
      </c>
      <c r="AD35" s="23">
        <f t="shared" si="1"/>
        <v>-44297.86009336001</v>
      </c>
      <c r="AE35" s="23">
        <v>14766.5380212</v>
      </c>
      <c r="AF35" s="23">
        <f t="shared" si="2"/>
        <v>-59064.39811456001</v>
      </c>
    </row>
    <row r="36" spans="1:32" s="26" customFormat="1" ht="12.75" customHeight="1">
      <c r="A36" s="28"/>
      <c r="B36" s="29" t="s">
        <v>23</v>
      </c>
      <c r="C36" s="30">
        <f aca="true" t="shared" si="6" ref="C36:U36">SUM(C8:C35)</f>
        <v>9546</v>
      </c>
      <c r="D36" s="30">
        <f t="shared" si="6"/>
        <v>37778</v>
      </c>
      <c r="E36" s="30">
        <f t="shared" si="6"/>
        <v>9425</v>
      </c>
      <c r="F36" s="30">
        <f t="shared" si="6"/>
        <v>0</v>
      </c>
      <c r="G36" s="30">
        <f t="shared" si="6"/>
        <v>542156</v>
      </c>
      <c r="H36" s="30">
        <f t="shared" si="6"/>
        <v>598905</v>
      </c>
      <c r="I36" s="30">
        <f t="shared" si="6"/>
        <v>5826</v>
      </c>
      <c r="J36" s="30">
        <f t="shared" si="6"/>
        <v>35900</v>
      </c>
      <c r="K36" s="30">
        <f t="shared" si="6"/>
        <v>28681</v>
      </c>
      <c r="L36" s="30">
        <f t="shared" si="6"/>
        <v>0</v>
      </c>
      <c r="M36" s="30">
        <f t="shared" si="6"/>
        <v>0</v>
      </c>
      <c r="N36" s="30">
        <f t="shared" si="6"/>
        <v>70407</v>
      </c>
      <c r="O36" s="18">
        <f t="shared" si="6"/>
        <v>28752</v>
      </c>
      <c r="P36" s="18">
        <f t="shared" si="6"/>
        <v>213300</v>
      </c>
      <c r="Q36" s="18">
        <f t="shared" si="6"/>
        <v>319187</v>
      </c>
      <c r="R36" s="18">
        <f t="shared" si="6"/>
        <v>62265</v>
      </c>
      <c r="S36" s="18">
        <f t="shared" si="6"/>
        <v>0</v>
      </c>
      <c r="T36" s="18">
        <f t="shared" si="6"/>
        <v>23000</v>
      </c>
      <c r="U36" s="18">
        <f t="shared" si="6"/>
        <v>0</v>
      </c>
      <c r="V36" s="18">
        <f aca="true" t="shared" si="7" ref="V36:AF36">SUM(V8:V35)</f>
        <v>16985</v>
      </c>
      <c r="W36" s="32">
        <f t="shared" si="7"/>
        <v>9795</v>
      </c>
      <c r="X36" s="18">
        <f t="shared" si="7"/>
        <v>673284</v>
      </c>
      <c r="Y36" s="19">
        <f t="shared" si="7"/>
        <v>2860945.6188</v>
      </c>
      <c r="Z36" s="18">
        <f t="shared" si="7"/>
        <v>441159.8400000002</v>
      </c>
      <c r="AA36" s="18">
        <f t="shared" si="7"/>
        <v>750600</v>
      </c>
      <c r="AB36" s="19">
        <f t="shared" si="7"/>
        <v>4052705.458799999</v>
      </c>
      <c r="AC36" s="18">
        <f t="shared" si="7"/>
        <v>-2791436.9595332006</v>
      </c>
      <c r="AD36" s="18">
        <f t="shared" si="7"/>
        <v>587984.4992667995</v>
      </c>
      <c r="AE36" s="18">
        <f t="shared" si="7"/>
        <v>179606.00864808</v>
      </c>
      <c r="AF36" s="18">
        <f t="shared" si="7"/>
        <v>408378.4906187197</v>
      </c>
    </row>
    <row r="37" spans="1:31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4"/>
    </row>
    <row r="38" spans="1:31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/>
      <c r="Y38" s="7"/>
      <c r="Z38" s="7"/>
      <c r="AA38" s="7"/>
      <c r="AB38" s="7"/>
      <c r="AC38" s="7"/>
      <c r="AD38" s="7"/>
      <c r="AE38" s="4"/>
    </row>
    <row r="39" spans="1:31" ht="12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7"/>
      <c r="AE39" s="4"/>
    </row>
    <row r="40" spans="1:31" ht="12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50"/>
      <c r="V40" s="50"/>
      <c r="W40" s="50"/>
      <c r="X40" s="11"/>
      <c r="Y40" s="11"/>
      <c r="Z40" s="11"/>
      <c r="AA40" s="11"/>
      <c r="AB40" s="11"/>
      <c r="AC40" s="11"/>
      <c r="AD40" s="7"/>
      <c r="AE40" s="4"/>
    </row>
    <row r="41" spans="1:31" ht="12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7"/>
      <c r="AE41" s="4"/>
    </row>
    <row r="42" spans="1:31" ht="12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7"/>
      <c r="AE42" s="4"/>
    </row>
    <row r="43" spans="1:31" ht="12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7"/>
      <c r="AE43" s="4"/>
    </row>
    <row r="44" spans="1:31" ht="18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1"/>
      <c r="AE44" s="4"/>
    </row>
    <row r="45" spans="1:31" ht="18.75">
      <c r="A45" s="1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"/>
      <c r="AE45" s="4"/>
    </row>
    <row r="46" spans="1:31" ht="14.25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"/>
      <c r="AE46" s="4"/>
    </row>
  </sheetData>
  <mergeCells count="39">
    <mergeCell ref="U40:W40"/>
    <mergeCell ref="A44:AC44"/>
    <mergeCell ref="B45:AC45"/>
    <mergeCell ref="R5:R6"/>
    <mergeCell ref="S5:S6"/>
    <mergeCell ref="T5:T6"/>
    <mergeCell ref="U5:U6"/>
    <mergeCell ref="M5:M6"/>
    <mergeCell ref="O5:O6"/>
    <mergeCell ref="L5:L6"/>
    <mergeCell ref="AF4:AF6"/>
    <mergeCell ref="C5:C6"/>
    <mergeCell ref="D5:D6"/>
    <mergeCell ref="E5:E6"/>
    <mergeCell ref="F5:F6"/>
    <mergeCell ref="G5:G6"/>
    <mergeCell ref="I5:I6"/>
    <mergeCell ref="J5:J6"/>
    <mergeCell ref="V5:V6"/>
    <mergeCell ref="K5:K6"/>
    <mergeCell ref="Y4:Y6"/>
    <mergeCell ref="AC4:AC6"/>
    <mergeCell ref="O4:V4"/>
    <mergeCell ref="X4:X6"/>
    <mergeCell ref="P5:P6"/>
    <mergeCell ref="Q5:Q6"/>
    <mergeCell ref="Z4:AA5"/>
    <mergeCell ref="AB4:AB6"/>
    <mergeCell ref="W5:W6"/>
    <mergeCell ref="AD4:AD6"/>
    <mergeCell ref="AE4:AE6"/>
    <mergeCell ref="A1:AC1"/>
    <mergeCell ref="A2:AC2"/>
    <mergeCell ref="A4:A6"/>
    <mergeCell ref="B4:B6"/>
    <mergeCell ref="C4:G4"/>
    <mergeCell ref="H4:H6"/>
    <mergeCell ref="I4:M4"/>
    <mergeCell ref="N4:N6"/>
  </mergeCells>
  <printOptions/>
  <pageMargins left="0.24" right="0.16" top="0.31" bottom="0.87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2016-04-18T07:12:28Z</cp:lastPrinted>
  <dcterms:created xsi:type="dcterms:W3CDTF">2013-12-12T12:06:05Z</dcterms:created>
  <dcterms:modified xsi:type="dcterms:W3CDTF">2016-04-20T06:24:57Z</dcterms:modified>
  <cp:category/>
  <cp:version/>
  <cp:contentType/>
  <cp:contentStatus/>
</cp:coreProperties>
</file>