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<sst xmlns="http://schemas.openxmlformats.org/spreadsheetml/2006/main" count="68" uniqueCount="65">
  <si>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О Т Ч Е Т  по текущему ремонту жилого фонда по видам работ за январь-август 2016 г.</t>
  </si>
  <si>
    <t>по ООО"Благоустроенный город"</t>
  </si>
  <si>
    <t>№ п/п</t>
  </si>
  <si>
    <t>Адрес дома</t>
  </si>
  <si>
    <t>январь</t>
  </si>
  <si>
    <t xml:space="preserve">итого </t>
  </si>
  <si>
    <t>февраль</t>
  </si>
  <si>
    <t>итого</t>
  </si>
  <si>
    <t>январь-август</t>
  </si>
  <si>
    <t xml:space="preserve">Всего        </t>
  </si>
  <si>
    <t xml:space="preserve">План  на 2016 год </t>
  </si>
  <si>
    <t>Платные услуги на 2016г</t>
  </si>
  <si>
    <t>План всего на 2016 (с14+с15+с16)</t>
  </si>
  <si>
    <t>Остаток, перерасход (-) средств по тек.ремонту в 2015г.</t>
  </si>
  <si>
    <t>Остаток средств до конца 2016года</t>
  </si>
  <si>
    <t>Задолженность населения по тек. ремонту на 01.09.16г.</t>
  </si>
  <si>
    <t>Остаток средств за минусом задолженности</t>
  </si>
  <si>
    <t>эл. оборуд.</t>
  </si>
  <si>
    <t>сант./  обор.</t>
  </si>
  <si>
    <t>общстр.  раб.</t>
  </si>
  <si>
    <t xml:space="preserve">рем. подъезда </t>
  </si>
  <si>
    <t>лифты б/у</t>
  </si>
  <si>
    <t>сант./   обор.</t>
  </si>
  <si>
    <t>кровля</t>
  </si>
  <si>
    <t>Эл. оборуд.</t>
  </si>
  <si>
    <t>Сантехн.  оборуд.</t>
  </si>
  <si>
    <t>Общестр. работы</t>
  </si>
  <si>
    <t>Обслуж. домофонов</t>
  </si>
  <si>
    <t>Рем. подъезда</t>
  </si>
  <si>
    <t xml:space="preserve"> Кровля</t>
  </si>
  <si>
    <t>Швы</t>
  </si>
  <si>
    <t xml:space="preserve">Монтаж металл. дверей </t>
  </si>
  <si>
    <t>Сод-ие вахты</t>
  </si>
  <si>
    <t>Оц. соотв. лифтов, отраб.срок службы (за счёт платных услуг)</t>
  </si>
  <si>
    <t>Предоставление места для размещ-ия рекламы ООО"Лифтборд"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</si>
  <si>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</si>
  <si>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r>
      <t>Строит., 3</t>
    </r>
    <r>
      <rPr>
        <sz val="10"/>
        <rFont val="Times New Roman"/>
        <family val="1"/>
      </rPr>
      <t xml:space="preserve"> </t>
    </r>
  </si>
  <si>
    <t xml:space="preserve">Строит., 11 </t>
  </si>
  <si>
    <r>
      <t>Энергет., 25</t>
    </r>
    <r>
      <rPr>
        <sz val="10"/>
        <rFont val="Times New Roman"/>
        <family val="1"/>
      </rPr>
      <t xml:space="preserve">  </t>
    </r>
  </si>
  <si>
    <t xml:space="preserve">Энергет., 27  </t>
  </si>
  <si>
    <t xml:space="preserve">Энергет., 29 </t>
  </si>
  <si>
    <r>
      <t>Мира, 1</t>
    </r>
    <r>
      <rPr>
        <sz val="10"/>
        <rFont val="Times New Roman"/>
        <family val="1"/>
      </rPr>
      <t xml:space="preserve"> </t>
    </r>
  </si>
  <si>
    <r>
      <t>Мира, 2</t>
    </r>
    <r>
      <rPr>
        <sz val="10"/>
        <rFont val="Times New Roman"/>
        <family val="1"/>
      </rPr>
      <t xml:space="preserve"> </t>
    </r>
  </si>
  <si>
    <r>
      <t>Мира, 6</t>
    </r>
    <r>
      <rPr>
        <sz val="10"/>
        <rFont val="Times New Roman"/>
        <family val="1"/>
      </rPr>
      <t xml:space="preserve">  </t>
    </r>
  </si>
  <si>
    <r>
      <t>Энергет., 31</t>
    </r>
    <r>
      <rPr>
        <sz val="10"/>
        <rFont val="Times New Roman"/>
        <family val="1"/>
      </rPr>
      <t xml:space="preserve"> </t>
    </r>
  </si>
  <si>
    <t xml:space="preserve">Энергет., 33 </t>
  </si>
  <si>
    <t xml:space="preserve">Энергет., 35 </t>
  </si>
  <si>
    <t xml:space="preserve">Энергет., 39  </t>
  </si>
  <si>
    <t>Энергет., 41</t>
  </si>
  <si>
    <t xml:space="preserve">Энергет., 45 </t>
  </si>
  <si>
    <r>
      <t>Энергет., 51</t>
    </r>
  </si>
  <si>
    <t xml:space="preserve">Энергет.,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</si>
  <si>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</si>
  <si>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</si>
  <si>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</si>
  <si>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</si>
  <si>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</si>
  <si>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0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</si>
  <si>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</si>
  <si>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</si>
  <si>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7А</t>
    </r>
    <r>
      <rPr>
        <sz val="10"/>
        <rFont val="Times New Roman"/>
        <family val="1"/>
      </rPr>
      <t xml:space="preserve">  </t>
    </r>
  </si>
  <si>
    <t xml:space="preserve">Садовая,  9 </t>
  </si>
  <si>
    <t>Садовая, 9А</t>
  </si>
  <si>
    <t xml:space="preserve">Садовая, 17 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</si>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</sst>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right" vertical="top" wrapText="1"/>
    </xf>
    <xf numFmtId="0" fontId="7" fillId="33" borderId="11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1" fontId="11" fillId="33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/>
    </xf>
    <xf numFmtId="0" fontId="15" fillId="35" borderId="11" xfId="0" applyFont="1" applyFill="1" applyBorder="1" applyAlignment="1">
      <alignment vertical="top" wrapText="1"/>
    </xf>
    <xf numFmtId="0" fontId="15" fillId="35" borderId="11" xfId="0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 vertical="top" wrapText="1"/>
    </xf>
    <xf numFmtId="1" fontId="16" fillId="35" borderId="11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A1">
      <selection activeCell="AI5" sqref="AI5"/>
    </sheetView>
  </sheetViews>
  <sheetFormatPr defaultColWidth="9.140625" defaultRowHeight="15"/>
  <cols>
    <col min="1" max="1" width="3.140625" style="0" customWidth="1"/>
    <col min="2" max="2" width="10.28125" style="0" customWidth="1"/>
    <col min="3" max="13" width="0" style="0" hidden="1" customWidth="1"/>
    <col min="14" max="14" width="0.13671875" style="0" hidden="1" customWidth="1"/>
    <col min="15" max="15" width="5.8515625" style="0" customWidth="1"/>
    <col min="16" max="16" width="7.421875" style="0" customWidth="1"/>
    <col min="17" max="18" width="6.8515625" style="0" customWidth="1"/>
    <col min="19" max="19" width="6.7109375" style="0" customWidth="1"/>
    <col min="20" max="20" width="6.8515625" style="0" customWidth="1"/>
    <col min="21" max="21" width="6.00390625" style="0" bestFit="1" customWidth="1"/>
    <col min="22" max="23" width="5.28125" style="0" customWidth="1"/>
    <col min="24" max="24" width="5.7109375" style="0" customWidth="1"/>
    <col min="25" max="26" width="7.8515625" style="0" customWidth="1"/>
    <col min="27" max="27" width="7.00390625" style="0" customWidth="1"/>
    <col min="28" max="28" width="7.140625" style="0" customWidth="1"/>
    <col min="29" max="29" width="7.8515625" style="0" customWidth="1"/>
    <col min="30" max="30" width="8.57421875" style="0" customWidth="1"/>
    <col min="31" max="31" width="8.28125" style="0" customWidth="1"/>
    <col min="32" max="32" width="7.8515625" style="0" customWidth="1"/>
    <col min="33" max="33" width="8.28125" style="0" customWidth="1"/>
  </cols>
  <sheetData>
    <row r="1" spans="1:32" ht="18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1"/>
      <c r="AF1" s="2"/>
    </row>
    <row r="2" spans="1:32" ht="18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2"/>
      <c r="AF2" s="2"/>
    </row>
    <row r="3" spans="1:3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3" ht="12.75" customHeight="1">
      <c r="A4" s="39" t="s">
        <v>2</v>
      </c>
      <c r="B4" s="39" t="s">
        <v>3</v>
      </c>
      <c r="C4" s="39" t="s">
        <v>4</v>
      </c>
      <c r="D4" s="39"/>
      <c r="E4" s="39"/>
      <c r="F4" s="39"/>
      <c r="G4" s="39"/>
      <c r="H4" s="47" t="s">
        <v>5</v>
      </c>
      <c r="I4" s="39" t="s">
        <v>6</v>
      </c>
      <c r="J4" s="39"/>
      <c r="K4" s="39"/>
      <c r="L4" s="39"/>
      <c r="M4" s="39"/>
      <c r="N4" s="47" t="s">
        <v>7</v>
      </c>
      <c r="O4" s="48" t="s">
        <v>8</v>
      </c>
      <c r="P4" s="49"/>
      <c r="Q4" s="49"/>
      <c r="R4" s="49"/>
      <c r="S4" s="49"/>
      <c r="T4" s="49"/>
      <c r="U4" s="49"/>
      <c r="V4" s="49"/>
      <c r="W4" s="4"/>
      <c r="X4" s="4"/>
      <c r="Y4" s="39" t="s">
        <v>9</v>
      </c>
      <c r="Z4" s="39" t="s">
        <v>10</v>
      </c>
      <c r="AA4" s="40" t="s">
        <v>11</v>
      </c>
      <c r="AB4" s="41"/>
      <c r="AC4" s="44" t="s">
        <v>12</v>
      </c>
      <c r="AD4" s="39" t="s">
        <v>13</v>
      </c>
      <c r="AE4" s="39" t="s">
        <v>14</v>
      </c>
      <c r="AF4" s="39" t="s">
        <v>15</v>
      </c>
      <c r="AG4" s="39" t="s">
        <v>16</v>
      </c>
    </row>
    <row r="5" spans="1:33" ht="12.75" customHeight="1">
      <c r="A5" s="39"/>
      <c r="B5" s="39"/>
      <c r="C5" s="39" t="s">
        <v>17</v>
      </c>
      <c r="D5" s="39" t="s">
        <v>18</v>
      </c>
      <c r="E5" s="39" t="s">
        <v>19</v>
      </c>
      <c r="F5" s="39" t="s">
        <v>20</v>
      </c>
      <c r="G5" s="39" t="s">
        <v>21</v>
      </c>
      <c r="H5" s="47"/>
      <c r="I5" s="39" t="s">
        <v>17</v>
      </c>
      <c r="J5" s="39" t="s">
        <v>22</v>
      </c>
      <c r="K5" s="39" t="s">
        <v>19</v>
      </c>
      <c r="L5" s="39" t="s">
        <v>20</v>
      </c>
      <c r="M5" s="39" t="s">
        <v>23</v>
      </c>
      <c r="N5" s="47"/>
      <c r="O5" s="35" t="s">
        <v>24</v>
      </c>
      <c r="P5" s="35" t="s">
        <v>25</v>
      </c>
      <c r="Q5" s="35" t="s">
        <v>26</v>
      </c>
      <c r="R5" s="35" t="s">
        <v>27</v>
      </c>
      <c r="S5" s="35" t="s">
        <v>28</v>
      </c>
      <c r="T5" s="35" t="s">
        <v>29</v>
      </c>
      <c r="U5" s="35" t="s">
        <v>30</v>
      </c>
      <c r="V5" s="35" t="s">
        <v>31</v>
      </c>
      <c r="W5" s="36" t="s">
        <v>32</v>
      </c>
      <c r="X5" s="36" t="s">
        <v>33</v>
      </c>
      <c r="Y5" s="39"/>
      <c r="Z5" s="39"/>
      <c r="AA5" s="42"/>
      <c r="AB5" s="43"/>
      <c r="AC5" s="45"/>
      <c r="AD5" s="39"/>
      <c r="AE5" s="39"/>
      <c r="AF5" s="39"/>
      <c r="AG5" s="39"/>
    </row>
    <row r="6" spans="1:33" ht="74.25" customHeight="1">
      <c r="A6" s="39"/>
      <c r="B6" s="39"/>
      <c r="C6" s="39"/>
      <c r="D6" s="39"/>
      <c r="E6" s="39"/>
      <c r="F6" s="39"/>
      <c r="G6" s="39"/>
      <c r="H6" s="47"/>
      <c r="I6" s="39"/>
      <c r="J6" s="39"/>
      <c r="K6" s="39"/>
      <c r="L6" s="39"/>
      <c r="M6" s="39"/>
      <c r="N6" s="47"/>
      <c r="O6" s="35"/>
      <c r="P6" s="35"/>
      <c r="Q6" s="35"/>
      <c r="R6" s="35"/>
      <c r="S6" s="35"/>
      <c r="T6" s="35"/>
      <c r="U6" s="35"/>
      <c r="V6" s="35"/>
      <c r="W6" s="37"/>
      <c r="X6" s="37"/>
      <c r="Y6" s="39"/>
      <c r="Z6" s="39"/>
      <c r="AA6" s="5" t="s">
        <v>34</v>
      </c>
      <c r="AB6" s="5" t="s">
        <v>35</v>
      </c>
      <c r="AC6" s="46"/>
      <c r="AD6" s="39"/>
      <c r="AE6" s="39"/>
      <c r="AF6" s="39"/>
      <c r="AG6" s="39"/>
    </row>
    <row r="7" spans="1:33" ht="15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3</v>
      </c>
      <c r="P7" s="7">
        <v>4</v>
      </c>
      <c r="Q7" s="7">
        <v>5</v>
      </c>
      <c r="R7" s="7">
        <v>6</v>
      </c>
      <c r="S7" s="7">
        <v>7</v>
      </c>
      <c r="T7" s="7">
        <v>8</v>
      </c>
      <c r="U7" s="7">
        <v>9</v>
      </c>
      <c r="V7" s="7">
        <v>10</v>
      </c>
      <c r="W7" s="7">
        <v>11</v>
      </c>
      <c r="X7" s="7">
        <v>12</v>
      </c>
      <c r="Y7" s="7">
        <v>13</v>
      </c>
      <c r="Z7" s="7">
        <v>14</v>
      </c>
      <c r="AA7" s="7">
        <v>15</v>
      </c>
      <c r="AB7" s="7">
        <v>16</v>
      </c>
      <c r="AC7" s="7">
        <v>17</v>
      </c>
      <c r="AD7" s="7">
        <v>18</v>
      </c>
      <c r="AE7" s="7">
        <v>19</v>
      </c>
      <c r="AF7" s="7">
        <v>20</v>
      </c>
      <c r="AG7" s="7">
        <v>21</v>
      </c>
    </row>
    <row r="8" spans="1:33" s="16" customFormat="1" ht="12.75" customHeight="1">
      <c r="A8" s="8">
        <v>1</v>
      </c>
      <c r="B8" s="9" t="s">
        <v>36</v>
      </c>
      <c r="C8" s="10"/>
      <c r="D8" s="10"/>
      <c r="E8" s="10"/>
      <c r="F8" s="10"/>
      <c r="G8" s="10">
        <v>70000</v>
      </c>
      <c r="H8" s="10">
        <f>SUM(C8:G8)</f>
        <v>70000</v>
      </c>
      <c r="I8" s="10">
        <v>5826</v>
      </c>
      <c r="J8" s="10"/>
      <c r="K8" s="10"/>
      <c r="L8" s="10"/>
      <c r="M8" s="10"/>
      <c r="N8" s="10">
        <f>SUM(I8:M8)</f>
        <v>5826</v>
      </c>
      <c r="O8" s="11">
        <v>0</v>
      </c>
      <c r="P8" s="11">
        <v>15062</v>
      </c>
      <c r="Q8" s="11">
        <v>0</v>
      </c>
      <c r="R8" s="11">
        <v>29560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/>
      <c r="Y8" s="12">
        <f>O8+P8+Q8+R8+S8+T8+U8+V8</f>
        <v>44622</v>
      </c>
      <c r="Z8" s="13">
        <v>167965.3656</v>
      </c>
      <c r="AA8" s="14">
        <v>24226.08</v>
      </c>
      <c r="AB8" s="15">
        <v>27000</v>
      </c>
      <c r="AC8" s="13">
        <f>Z8+AA8+AB8</f>
        <v>219191.44559999998</v>
      </c>
      <c r="AD8" s="14">
        <v>-116530.31915680005</v>
      </c>
      <c r="AE8" s="13">
        <f>AC8-Y8+AD8</f>
        <v>58039.12644319993</v>
      </c>
      <c r="AF8" s="13">
        <v>9933.06738312</v>
      </c>
      <c r="AG8" s="13">
        <f>AE8-AF8</f>
        <v>48106.05906007993</v>
      </c>
    </row>
    <row r="9" spans="1:33" s="16" customFormat="1" ht="12.75" customHeight="1">
      <c r="A9" s="8">
        <v>2</v>
      </c>
      <c r="B9" s="9" t="s">
        <v>37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v>524</v>
      </c>
      <c r="P9" s="11">
        <v>0</v>
      </c>
      <c r="Q9" s="11">
        <v>20633.58</v>
      </c>
      <c r="R9" s="11">
        <v>0</v>
      </c>
      <c r="S9" s="11">
        <v>14310</v>
      </c>
      <c r="T9" s="11">
        <v>0</v>
      </c>
      <c r="U9" s="11">
        <v>0</v>
      </c>
      <c r="V9" s="11">
        <v>0</v>
      </c>
      <c r="W9" s="11">
        <v>0</v>
      </c>
      <c r="X9" s="11"/>
      <c r="Y9" s="12">
        <f aca="true" t="shared" si="0" ref="Y9:Y34">O9+P9+Q9+R9+S9+T9+U9+V9</f>
        <v>35467.58</v>
      </c>
      <c r="Z9" s="13">
        <v>38663.727</v>
      </c>
      <c r="AA9" s="14">
        <v>2685.24</v>
      </c>
      <c r="AB9" s="15">
        <v>13800</v>
      </c>
      <c r="AC9" s="13">
        <f aca="true" t="shared" si="1" ref="AC9:AC34">Z9+AA9+AB9</f>
        <v>55148.967</v>
      </c>
      <c r="AD9" s="14">
        <v>33965.61628948</v>
      </c>
      <c r="AE9" s="13">
        <f>AC9-Y9+AD9</f>
        <v>53647.003289479995</v>
      </c>
      <c r="AF9" s="13">
        <v>175.73417819999997</v>
      </c>
      <c r="AG9" s="13">
        <f aca="true" t="shared" si="2" ref="AG9:AG34">AE9-AF9</f>
        <v>53471.269111279995</v>
      </c>
    </row>
    <row r="10" spans="1:33" s="16" customFormat="1" ht="12.75" customHeight="1">
      <c r="A10" s="8">
        <v>3</v>
      </c>
      <c r="B10" s="17" t="s">
        <v>38</v>
      </c>
      <c r="C10" s="10"/>
      <c r="D10" s="10"/>
      <c r="E10" s="10"/>
      <c r="F10" s="10"/>
      <c r="G10" s="10">
        <v>46064</v>
      </c>
      <c r="H10" s="10">
        <f aca="true" t="shared" si="3" ref="H10:H35">SUM(C10:G10)</f>
        <v>46064</v>
      </c>
      <c r="I10" s="10"/>
      <c r="J10" s="10"/>
      <c r="K10" s="10"/>
      <c r="L10" s="10"/>
      <c r="M10" s="10"/>
      <c r="N10" s="10">
        <f aca="true" t="shared" si="4" ref="N10:N35">SUM(I10:M10)</f>
        <v>0</v>
      </c>
      <c r="O10" s="11">
        <v>12576</v>
      </c>
      <c r="P10" s="11">
        <v>9807</v>
      </c>
      <c r="Q10" s="11">
        <v>0</v>
      </c>
      <c r="R10" s="11">
        <v>23789</v>
      </c>
      <c r="S10" s="11">
        <v>0</v>
      </c>
      <c r="T10" s="11">
        <v>23426</v>
      </c>
      <c r="U10" s="11">
        <v>0</v>
      </c>
      <c r="V10" s="11">
        <v>0</v>
      </c>
      <c r="W10" s="11">
        <v>0</v>
      </c>
      <c r="X10" s="11"/>
      <c r="Y10" s="12">
        <f t="shared" si="0"/>
        <v>69598</v>
      </c>
      <c r="Z10" s="13">
        <v>136101.408</v>
      </c>
      <c r="AA10" s="14">
        <v>19380.84</v>
      </c>
      <c r="AB10" s="15">
        <v>21000</v>
      </c>
      <c r="AC10" s="13">
        <f t="shared" si="1"/>
        <v>176482.248</v>
      </c>
      <c r="AD10" s="14">
        <v>-164647.72624360005</v>
      </c>
      <c r="AE10" s="13">
        <f aca="true" t="shared" si="5" ref="AE10:AE34">AC10-Y10+AD10</f>
        <v>-57763.47824360005</v>
      </c>
      <c r="AF10" s="13">
        <v>1872.82077192</v>
      </c>
      <c r="AG10" s="13">
        <f t="shared" si="2"/>
        <v>-59636.29901552005</v>
      </c>
    </row>
    <row r="11" spans="1:33" s="16" customFormat="1" ht="12.75" customHeight="1">
      <c r="A11" s="8">
        <v>4</v>
      </c>
      <c r="B11" s="17" t="s">
        <v>39</v>
      </c>
      <c r="C11" s="10"/>
      <c r="D11" s="10">
        <v>4709</v>
      </c>
      <c r="E11" s="10"/>
      <c r="F11" s="10"/>
      <c r="G11" s="10">
        <v>34548</v>
      </c>
      <c r="H11" s="10">
        <f>SUM(C11:G11)</f>
        <v>39257</v>
      </c>
      <c r="I11" s="10"/>
      <c r="J11" s="10"/>
      <c r="K11" s="10"/>
      <c r="L11" s="10"/>
      <c r="M11" s="10"/>
      <c r="N11" s="10">
        <f t="shared" si="4"/>
        <v>0</v>
      </c>
      <c r="O11" s="11">
        <v>8187</v>
      </c>
      <c r="P11" s="11">
        <v>49864</v>
      </c>
      <c r="Q11" s="11">
        <v>175162.18</v>
      </c>
      <c r="R11" s="11">
        <v>2681</v>
      </c>
      <c r="S11" s="11">
        <v>0</v>
      </c>
      <c r="T11" s="11">
        <v>0</v>
      </c>
      <c r="U11" s="11">
        <v>0</v>
      </c>
      <c r="V11" s="11">
        <v>43881</v>
      </c>
      <c r="W11" s="11">
        <v>0</v>
      </c>
      <c r="X11" s="11"/>
      <c r="Y11" s="12">
        <f t="shared" si="0"/>
        <v>279775.18</v>
      </c>
      <c r="Z11" s="13">
        <v>96753.852</v>
      </c>
      <c r="AA11" s="14">
        <v>14535.6</v>
      </c>
      <c r="AB11" s="15">
        <v>21000</v>
      </c>
      <c r="AC11" s="13">
        <f t="shared" si="1"/>
        <v>132289.452</v>
      </c>
      <c r="AD11" s="14">
        <v>65402.80706184001</v>
      </c>
      <c r="AE11" s="13">
        <f t="shared" si="5"/>
        <v>-82082.92093816</v>
      </c>
      <c r="AF11" s="13">
        <v>1601.2023627599997</v>
      </c>
      <c r="AG11" s="13">
        <f t="shared" si="2"/>
        <v>-83684.12330092</v>
      </c>
    </row>
    <row r="12" spans="1:33" s="16" customFormat="1" ht="12.75" customHeight="1">
      <c r="A12" s="8">
        <v>5</v>
      </c>
      <c r="B12" s="17" t="s">
        <v>40</v>
      </c>
      <c r="C12" s="10"/>
      <c r="D12" s="10"/>
      <c r="E12" s="10"/>
      <c r="F12" s="10"/>
      <c r="G12" s="10"/>
      <c r="H12" s="10">
        <f t="shared" si="3"/>
        <v>0</v>
      </c>
      <c r="I12" s="10"/>
      <c r="J12" s="10">
        <v>3781</v>
      </c>
      <c r="K12" s="10"/>
      <c r="L12" s="10"/>
      <c r="M12" s="10"/>
      <c r="N12" s="10">
        <f t="shared" si="4"/>
        <v>3781</v>
      </c>
      <c r="O12" s="11">
        <v>0</v>
      </c>
      <c r="P12" s="11">
        <v>52177</v>
      </c>
      <c r="Q12" s="11">
        <v>107568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/>
      <c r="Y12" s="12">
        <f t="shared" si="0"/>
        <v>159745</v>
      </c>
      <c r="Z12" s="13">
        <v>48312.795</v>
      </c>
      <c r="AA12" s="14">
        <v>1140.48</v>
      </c>
      <c r="AB12" s="15">
        <v>6000</v>
      </c>
      <c r="AC12" s="13">
        <f t="shared" si="1"/>
        <v>55453.275</v>
      </c>
      <c r="AD12" s="14">
        <v>-187817.13343343997</v>
      </c>
      <c r="AE12" s="13">
        <f t="shared" si="5"/>
        <v>-292108.85843344</v>
      </c>
      <c r="AF12" s="13">
        <v>9187.13147688</v>
      </c>
      <c r="AG12" s="13">
        <f t="shared" si="2"/>
        <v>-301295.98991032</v>
      </c>
    </row>
    <row r="13" spans="1:33" s="16" customFormat="1" ht="12.75" customHeight="1">
      <c r="A13" s="8">
        <v>6</v>
      </c>
      <c r="B13" s="17" t="s">
        <v>41</v>
      </c>
      <c r="C13" s="10"/>
      <c r="D13" s="10"/>
      <c r="E13" s="10"/>
      <c r="F13" s="10"/>
      <c r="G13" s="10">
        <v>23032</v>
      </c>
      <c r="H13" s="10">
        <f t="shared" si="3"/>
        <v>23032</v>
      </c>
      <c r="I13" s="10"/>
      <c r="J13" s="10"/>
      <c r="K13" s="10"/>
      <c r="L13" s="10"/>
      <c r="M13" s="10"/>
      <c r="N13" s="10">
        <f t="shared" si="4"/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31473</v>
      </c>
      <c r="U13" s="11">
        <v>0</v>
      </c>
      <c r="V13" s="11">
        <v>0</v>
      </c>
      <c r="W13" s="11">
        <v>0</v>
      </c>
      <c r="X13" s="11"/>
      <c r="Y13" s="12">
        <f t="shared" si="0"/>
        <v>31473</v>
      </c>
      <c r="Z13" s="13">
        <v>64292.295</v>
      </c>
      <c r="AA13" s="14">
        <v>5346.48</v>
      </c>
      <c r="AB13" s="15">
        <v>18600</v>
      </c>
      <c r="AC13" s="13">
        <f t="shared" si="1"/>
        <v>88238.775</v>
      </c>
      <c r="AD13" s="14">
        <v>-256330.06142420004</v>
      </c>
      <c r="AE13" s="13">
        <f t="shared" si="5"/>
        <v>-199564.28642420005</v>
      </c>
      <c r="AF13" s="13">
        <v>607.3529616000001</v>
      </c>
      <c r="AG13" s="13">
        <f t="shared" si="2"/>
        <v>-200171.63938580005</v>
      </c>
    </row>
    <row r="14" spans="1:33" s="16" customFormat="1" ht="12.75" customHeight="1">
      <c r="A14" s="8">
        <v>7</v>
      </c>
      <c r="B14" s="17" t="s">
        <v>42</v>
      </c>
      <c r="C14" s="10"/>
      <c r="D14" s="10">
        <v>2940</v>
      </c>
      <c r="E14" s="10"/>
      <c r="F14" s="10"/>
      <c r="G14" s="10">
        <v>46064</v>
      </c>
      <c r="H14" s="10">
        <f t="shared" si="3"/>
        <v>49004</v>
      </c>
      <c r="I14" s="10"/>
      <c r="J14" s="10"/>
      <c r="K14" s="10"/>
      <c r="L14" s="10"/>
      <c r="M14" s="10"/>
      <c r="N14" s="10">
        <f t="shared" si="4"/>
        <v>0</v>
      </c>
      <c r="O14" s="11">
        <v>2921</v>
      </c>
      <c r="P14" s="11">
        <v>25945</v>
      </c>
      <c r="Q14" s="11">
        <v>46974.66</v>
      </c>
      <c r="R14" s="11">
        <v>0</v>
      </c>
      <c r="S14" s="11">
        <v>0</v>
      </c>
      <c r="T14" s="11">
        <v>9461</v>
      </c>
      <c r="U14" s="11">
        <v>0</v>
      </c>
      <c r="V14" s="11">
        <v>0</v>
      </c>
      <c r="W14" s="11">
        <v>0</v>
      </c>
      <c r="X14" s="11"/>
      <c r="Y14" s="12">
        <f t="shared" si="0"/>
        <v>85301.66</v>
      </c>
      <c r="Z14" s="13">
        <v>145650.27599999998</v>
      </c>
      <c r="AA14" s="14">
        <v>10692.84</v>
      </c>
      <c r="AB14" s="15">
        <v>21000</v>
      </c>
      <c r="AC14" s="13">
        <f t="shared" si="1"/>
        <v>177343.11599999998</v>
      </c>
      <c r="AD14" s="14">
        <v>-384655.25883212005</v>
      </c>
      <c r="AE14" s="13">
        <f t="shared" si="5"/>
        <v>-292613.8028321201</v>
      </c>
      <c r="AF14" s="13">
        <v>7962.30160488</v>
      </c>
      <c r="AG14" s="13">
        <f t="shared" si="2"/>
        <v>-300576.1044370001</v>
      </c>
    </row>
    <row r="15" spans="1:33" s="16" customFormat="1" ht="12.75" customHeight="1">
      <c r="A15" s="8">
        <v>8</v>
      </c>
      <c r="B15" s="17" t="s">
        <v>43</v>
      </c>
      <c r="C15" s="10"/>
      <c r="D15" s="10"/>
      <c r="E15" s="10"/>
      <c r="F15" s="10"/>
      <c r="G15" s="10"/>
      <c r="H15" s="10">
        <f t="shared" si="3"/>
        <v>0</v>
      </c>
      <c r="I15" s="10"/>
      <c r="J15" s="10"/>
      <c r="K15" s="10"/>
      <c r="L15" s="10"/>
      <c r="M15" s="10"/>
      <c r="N15" s="10">
        <f t="shared" si="4"/>
        <v>0</v>
      </c>
      <c r="O15" s="11">
        <v>3065</v>
      </c>
      <c r="P15" s="11">
        <v>19681</v>
      </c>
      <c r="Q15" s="11">
        <v>0</v>
      </c>
      <c r="R15" s="11">
        <v>0</v>
      </c>
      <c r="S15" s="11">
        <v>0</v>
      </c>
      <c r="T15" s="11">
        <v>78842</v>
      </c>
      <c r="U15" s="11">
        <v>0</v>
      </c>
      <c r="V15" s="11">
        <v>0</v>
      </c>
      <c r="W15" s="11">
        <v>0</v>
      </c>
      <c r="X15" s="11"/>
      <c r="Y15" s="12">
        <f t="shared" si="0"/>
        <v>101588</v>
      </c>
      <c r="Z15" s="13">
        <v>127828.314</v>
      </c>
      <c r="AA15" s="14">
        <v>10692.84</v>
      </c>
      <c r="AB15" s="15">
        <v>21000</v>
      </c>
      <c r="AC15" s="13">
        <f t="shared" si="1"/>
        <v>159521.154</v>
      </c>
      <c r="AD15" s="14">
        <v>-462215.8190358</v>
      </c>
      <c r="AE15" s="13">
        <f t="shared" si="5"/>
        <v>-404282.66503579996</v>
      </c>
      <c r="AF15" s="13">
        <v>3908.7585709200002</v>
      </c>
      <c r="AG15" s="13">
        <f t="shared" si="2"/>
        <v>-408191.42360671994</v>
      </c>
    </row>
    <row r="16" spans="1:33" s="16" customFormat="1" ht="12.75" customHeight="1">
      <c r="A16" s="8">
        <v>9</v>
      </c>
      <c r="B16" s="17" t="s">
        <v>44</v>
      </c>
      <c r="C16" s="10"/>
      <c r="D16" s="10"/>
      <c r="E16" s="10"/>
      <c r="F16" s="10"/>
      <c r="G16" s="10">
        <v>34548</v>
      </c>
      <c r="H16" s="10">
        <f t="shared" si="3"/>
        <v>34548</v>
      </c>
      <c r="I16" s="10"/>
      <c r="J16" s="10"/>
      <c r="K16" s="10"/>
      <c r="L16" s="10"/>
      <c r="M16" s="10"/>
      <c r="N16" s="10">
        <f t="shared" si="4"/>
        <v>0</v>
      </c>
      <c r="O16" s="11">
        <v>1737</v>
      </c>
      <c r="P16" s="11">
        <v>0</v>
      </c>
      <c r="Q16" s="11">
        <v>20296.57</v>
      </c>
      <c r="R16" s="11">
        <v>0</v>
      </c>
      <c r="S16" s="11">
        <v>90804</v>
      </c>
      <c r="T16" s="11">
        <v>0</v>
      </c>
      <c r="U16" s="11">
        <v>0</v>
      </c>
      <c r="V16" s="11">
        <v>0</v>
      </c>
      <c r="W16" s="11">
        <v>0</v>
      </c>
      <c r="X16" s="11"/>
      <c r="Y16" s="12">
        <f t="shared" si="0"/>
        <v>112837.57</v>
      </c>
      <c r="Z16" s="13">
        <v>101516.9772</v>
      </c>
      <c r="AA16" s="14">
        <v>14535.6</v>
      </c>
      <c r="AB16" s="15">
        <v>21000</v>
      </c>
      <c r="AC16" s="13">
        <f t="shared" si="1"/>
        <v>137052.5772</v>
      </c>
      <c r="AD16" s="14">
        <v>-11880.299943160002</v>
      </c>
      <c r="AE16" s="13">
        <f t="shared" si="5"/>
        <v>12334.70725683999</v>
      </c>
      <c r="AF16" s="13">
        <v>2058.9769796399996</v>
      </c>
      <c r="AG16" s="13">
        <f t="shared" si="2"/>
        <v>10275.730277199991</v>
      </c>
    </row>
    <row r="17" spans="1:33" s="16" customFormat="1" ht="12.75" customHeight="1">
      <c r="A17" s="8">
        <v>10</v>
      </c>
      <c r="B17" s="17" t="s">
        <v>45</v>
      </c>
      <c r="C17" s="10"/>
      <c r="D17" s="10">
        <v>2235</v>
      </c>
      <c r="E17" s="10"/>
      <c r="F17" s="10"/>
      <c r="G17" s="10"/>
      <c r="H17" s="10">
        <f t="shared" si="3"/>
        <v>2235</v>
      </c>
      <c r="I17" s="10"/>
      <c r="J17" s="10"/>
      <c r="K17" s="10"/>
      <c r="L17" s="10"/>
      <c r="M17" s="10"/>
      <c r="N17" s="10">
        <f t="shared" si="4"/>
        <v>0</v>
      </c>
      <c r="O17" s="11">
        <v>505</v>
      </c>
      <c r="P17" s="11">
        <v>18111</v>
      </c>
      <c r="Q17" s="11">
        <v>2296.57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/>
      <c r="Y17" s="12">
        <f t="shared" si="0"/>
        <v>20912.57</v>
      </c>
      <c r="Z17" s="13">
        <v>101698.27140000001</v>
      </c>
      <c r="AA17" s="14">
        <v>14535.6</v>
      </c>
      <c r="AB17" s="15">
        <v>21000</v>
      </c>
      <c r="AC17" s="13">
        <f t="shared" si="1"/>
        <v>137233.8714</v>
      </c>
      <c r="AD17" s="14">
        <v>-91765.57318372001</v>
      </c>
      <c r="AE17" s="13">
        <f t="shared" si="5"/>
        <v>24555.728216279982</v>
      </c>
      <c r="AF17" s="13">
        <v>2788.02874224</v>
      </c>
      <c r="AG17" s="13">
        <f t="shared" si="2"/>
        <v>21767.699474039982</v>
      </c>
    </row>
    <row r="18" spans="1:33" s="16" customFormat="1" ht="12.75" customHeight="1">
      <c r="A18" s="8">
        <v>11</v>
      </c>
      <c r="B18" s="17" t="s">
        <v>46</v>
      </c>
      <c r="C18" s="10"/>
      <c r="D18" s="10"/>
      <c r="E18" s="10"/>
      <c r="F18" s="10"/>
      <c r="G18" s="10">
        <v>34548</v>
      </c>
      <c r="H18" s="10">
        <f t="shared" si="3"/>
        <v>34548</v>
      </c>
      <c r="I18" s="10"/>
      <c r="J18" s="10"/>
      <c r="K18" s="10"/>
      <c r="L18" s="10"/>
      <c r="M18" s="10"/>
      <c r="N18" s="10">
        <f t="shared" si="4"/>
        <v>0</v>
      </c>
      <c r="O18" s="11">
        <v>32435</v>
      </c>
      <c r="P18" s="11">
        <v>0</v>
      </c>
      <c r="Q18" s="11">
        <v>0</v>
      </c>
      <c r="R18" s="11">
        <v>24996</v>
      </c>
      <c r="S18" s="11">
        <v>37127</v>
      </c>
      <c r="T18" s="11">
        <v>0</v>
      </c>
      <c r="U18" s="11">
        <v>22330</v>
      </c>
      <c r="V18" s="11">
        <v>0</v>
      </c>
      <c r="W18" s="11">
        <v>0</v>
      </c>
      <c r="X18" s="11"/>
      <c r="Y18" s="12">
        <f t="shared" si="0"/>
        <v>116888</v>
      </c>
      <c r="Z18" s="13">
        <v>82898.0742</v>
      </c>
      <c r="AA18" s="14">
        <v>14535.6</v>
      </c>
      <c r="AB18" s="15">
        <v>15000</v>
      </c>
      <c r="AC18" s="13">
        <f t="shared" si="1"/>
        <v>112433.67420000001</v>
      </c>
      <c r="AD18" s="14">
        <v>70193.25467564</v>
      </c>
      <c r="AE18" s="13">
        <f t="shared" si="5"/>
        <v>65738.92887564</v>
      </c>
      <c r="AF18" s="13">
        <v>1049.95724904</v>
      </c>
      <c r="AG18" s="13">
        <f t="shared" si="2"/>
        <v>64688.9716266</v>
      </c>
    </row>
    <row r="19" spans="1:33" s="16" customFormat="1" ht="12.75" customHeight="1">
      <c r="A19" s="8">
        <v>12</v>
      </c>
      <c r="B19" s="17" t="s">
        <v>47</v>
      </c>
      <c r="C19" s="10"/>
      <c r="D19" s="10"/>
      <c r="E19" s="10"/>
      <c r="F19" s="10"/>
      <c r="G19" s="10"/>
      <c r="H19" s="10">
        <f t="shared" si="3"/>
        <v>0</v>
      </c>
      <c r="I19" s="10"/>
      <c r="J19" s="10"/>
      <c r="K19" s="10"/>
      <c r="L19" s="10"/>
      <c r="M19" s="10"/>
      <c r="N19" s="10">
        <f t="shared" si="4"/>
        <v>0</v>
      </c>
      <c r="O19" s="11">
        <v>1010</v>
      </c>
      <c r="P19" s="11">
        <v>31999</v>
      </c>
      <c r="Q19" s="11">
        <v>0</v>
      </c>
      <c r="R19" s="11">
        <v>0</v>
      </c>
      <c r="S19" s="11">
        <v>0</v>
      </c>
      <c r="T19" s="11">
        <v>108996</v>
      </c>
      <c r="U19" s="11">
        <v>15950</v>
      </c>
      <c r="V19" s="11">
        <v>0</v>
      </c>
      <c r="W19" s="11">
        <v>0</v>
      </c>
      <c r="X19" s="11"/>
      <c r="Y19" s="12">
        <f t="shared" si="0"/>
        <v>157955</v>
      </c>
      <c r="Z19" s="13">
        <v>101349.28890000001</v>
      </c>
      <c r="AA19" s="14">
        <v>14535.6</v>
      </c>
      <c r="AB19" s="15">
        <v>21000</v>
      </c>
      <c r="AC19" s="13">
        <f t="shared" si="1"/>
        <v>136884.88890000002</v>
      </c>
      <c r="AD19" s="14">
        <v>-173067.75376679996</v>
      </c>
      <c r="AE19" s="13">
        <f t="shared" si="5"/>
        <v>-194137.86486679994</v>
      </c>
      <c r="AF19" s="13">
        <v>2091.41499924</v>
      </c>
      <c r="AG19" s="13">
        <f t="shared" si="2"/>
        <v>-196229.27986603993</v>
      </c>
    </row>
    <row r="20" spans="1:33" s="16" customFormat="1" ht="12.75" customHeight="1">
      <c r="A20" s="8">
        <v>13</v>
      </c>
      <c r="B20" s="17" t="s">
        <v>48</v>
      </c>
      <c r="C20" s="10"/>
      <c r="D20" s="10"/>
      <c r="E20" s="10"/>
      <c r="F20" s="10"/>
      <c r="G20" s="10"/>
      <c r="H20" s="10">
        <f t="shared" si="3"/>
        <v>0</v>
      </c>
      <c r="I20" s="10"/>
      <c r="J20" s="10"/>
      <c r="K20" s="10"/>
      <c r="L20" s="10"/>
      <c r="M20" s="10"/>
      <c r="N20" s="10">
        <f t="shared" si="4"/>
        <v>0</v>
      </c>
      <c r="O20" s="11">
        <v>1849</v>
      </c>
      <c r="P20" s="11">
        <v>77689</v>
      </c>
      <c r="Q20" s="11">
        <v>4726.66</v>
      </c>
      <c r="R20" s="11">
        <v>0</v>
      </c>
      <c r="S20" s="11">
        <v>177964</v>
      </c>
      <c r="T20" s="11">
        <v>69480</v>
      </c>
      <c r="U20" s="11">
        <v>0</v>
      </c>
      <c r="V20" s="11">
        <v>0</v>
      </c>
      <c r="W20" s="11">
        <v>0</v>
      </c>
      <c r="X20" s="11"/>
      <c r="Y20" s="12">
        <f t="shared" si="0"/>
        <v>331708.66000000003</v>
      </c>
      <c r="Z20" s="13">
        <v>101245.566</v>
      </c>
      <c r="AA20" s="14">
        <v>8619.6</v>
      </c>
      <c r="AB20" s="15">
        <v>21000</v>
      </c>
      <c r="AC20" s="13">
        <f t="shared" si="1"/>
        <v>130865.16600000001</v>
      </c>
      <c r="AD20" s="14">
        <v>-39586.11014040001</v>
      </c>
      <c r="AE20" s="13">
        <f t="shared" si="5"/>
        <v>-240429.6041404</v>
      </c>
      <c r="AF20" s="13">
        <v>2820.01664196</v>
      </c>
      <c r="AG20" s="13">
        <f t="shared" si="2"/>
        <v>-243249.62078236003</v>
      </c>
    </row>
    <row r="21" spans="1:33" s="16" customFormat="1" ht="12.75" customHeight="1">
      <c r="A21" s="8">
        <v>14</v>
      </c>
      <c r="B21" s="17" t="s">
        <v>49</v>
      </c>
      <c r="C21" s="10"/>
      <c r="D21" s="10"/>
      <c r="E21" s="10"/>
      <c r="F21" s="10"/>
      <c r="G21" s="10">
        <v>57580</v>
      </c>
      <c r="H21" s="10">
        <f t="shared" si="3"/>
        <v>57580</v>
      </c>
      <c r="I21" s="10"/>
      <c r="J21" s="10">
        <v>3885</v>
      </c>
      <c r="K21" s="10">
        <v>22327</v>
      </c>
      <c r="L21" s="10"/>
      <c r="M21" s="10"/>
      <c r="N21" s="10">
        <f t="shared" si="4"/>
        <v>26212</v>
      </c>
      <c r="O21" s="11">
        <v>963</v>
      </c>
      <c r="P21" s="11">
        <v>14312</v>
      </c>
      <c r="Q21" s="11">
        <v>0</v>
      </c>
      <c r="R21" s="11">
        <v>22999</v>
      </c>
      <c r="S21" s="11">
        <v>0</v>
      </c>
      <c r="T21" s="11">
        <v>9264</v>
      </c>
      <c r="U21" s="11">
        <v>0</v>
      </c>
      <c r="V21" s="11">
        <v>0</v>
      </c>
      <c r="W21" s="11">
        <v>0</v>
      </c>
      <c r="X21" s="11"/>
      <c r="Y21" s="12">
        <f t="shared" si="0"/>
        <v>47538</v>
      </c>
      <c r="Z21" s="13">
        <v>185851.29299999998</v>
      </c>
      <c r="AA21" s="14">
        <v>13366.08</v>
      </c>
      <c r="AB21" s="15">
        <v>27000</v>
      </c>
      <c r="AC21" s="13">
        <f t="shared" si="1"/>
        <v>226217.37299999996</v>
      </c>
      <c r="AD21" s="14">
        <v>72155.20062508002</v>
      </c>
      <c r="AE21" s="13">
        <f t="shared" si="5"/>
        <v>250834.57362508</v>
      </c>
      <c r="AF21" s="13">
        <v>5314.38759432</v>
      </c>
      <c r="AG21" s="13">
        <f t="shared" si="2"/>
        <v>245520.18603076</v>
      </c>
    </row>
    <row r="22" spans="1:33" s="16" customFormat="1" ht="12.75" customHeight="1">
      <c r="A22" s="8">
        <v>15</v>
      </c>
      <c r="B22" s="17" t="s">
        <v>50</v>
      </c>
      <c r="C22" s="10"/>
      <c r="D22" s="10">
        <v>2829</v>
      </c>
      <c r="E22" s="10"/>
      <c r="F22" s="10"/>
      <c r="G22" s="10">
        <v>23032</v>
      </c>
      <c r="H22" s="10">
        <f t="shared" si="3"/>
        <v>25861</v>
      </c>
      <c r="I22" s="10"/>
      <c r="J22" s="10">
        <v>4331</v>
      </c>
      <c r="K22" s="10">
        <v>1768</v>
      </c>
      <c r="L22" s="10"/>
      <c r="M22" s="10"/>
      <c r="N22" s="10">
        <f t="shared" si="4"/>
        <v>6099</v>
      </c>
      <c r="O22" s="11">
        <v>1052</v>
      </c>
      <c r="P22" s="11">
        <v>0</v>
      </c>
      <c r="Q22" s="11">
        <v>2296.57</v>
      </c>
      <c r="R22" s="11">
        <v>3554</v>
      </c>
      <c r="S22" s="11">
        <v>0</v>
      </c>
      <c r="T22" s="11">
        <v>55724</v>
      </c>
      <c r="U22" s="11">
        <v>0</v>
      </c>
      <c r="V22" s="11">
        <v>0</v>
      </c>
      <c r="W22" s="11">
        <v>0</v>
      </c>
      <c r="X22" s="11"/>
      <c r="Y22" s="12">
        <f t="shared" si="0"/>
        <v>62626.57</v>
      </c>
      <c r="Z22" s="13">
        <v>139985.304</v>
      </c>
      <c r="AA22" s="14">
        <v>8316.72</v>
      </c>
      <c r="AB22" s="15">
        <v>207000</v>
      </c>
      <c r="AC22" s="13">
        <f t="shared" si="1"/>
        <v>355302.024</v>
      </c>
      <c r="AD22" s="14">
        <v>181267.91747623996</v>
      </c>
      <c r="AE22" s="13">
        <f t="shared" si="5"/>
        <v>473943.37147623993</v>
      </c>
      <c r="AF22" s="13">
        <v>10261.203276240001</v>
      </c>
      <c r="AG22" s="13">
        <f t="shared" si="2"/>
        <v>463682.16819999996</v>
      </c>
    </row>
    <row r="23" spans="1:33" s="16" customFormat="1" ht="12.75" customHeight="1">
      <c r="A23" s="8">
        <v>16</v>
      </c>
      <c r="B23" s="17" t="s">
        <v>51</v>
      </c>
      <c r="C23" s="10"/>
      <c r="D23" s="10">
        <v>14819</v>
      </c>
      <c r="E23" s="10"/>
      <c r="F23" s="10"/>
      <c r="G23" s="10">
        <v>23032</v>
      </c>
      <c r="H23" s="10">
        <f t="shared" si="3"/>
        <v>37851</v>
      </c>
      <c r="I23" s="10"/>
      <c r="J23" s="10"/>
      <c r="K23" s="10">
        <v>1050</v>
      </c>
      <c r="L23" s="10"/>
      <c r="M23" s="10"/>
      <c r="N23" s="10">
        <f t="shared" si="4"/>
        <v>1050</v>
      </c>
      <c r="O23" s="11">
        <v>957</v>
      </c>
      <c r="P23" s="11">
        <v>0</v>
      </c>
      <c r="Q23" s="11">
        <v>0</v>
      </c>
      <c r="R23" s="11">
        <v>0</v>
      </c>
      <c r="S23" s="11">
        <v>0</v>
      </c>
      <c r="T23" s="11">
        <v>30276</v>
      </c>
      <c r="U23" s="11">
        <v>0</v>
      </c>
      <c r="V23" s="11">
        <v>0</v>
      </c>
      <c r="W23" s="11">
        <v>0</v>
      </c>
      <c r="X23" s="11"/>
      <c r="Y23" s="12">
        <f t="shared" si="0"/>
        <v>31233</v>
      </c>
      <c r="Z23" s="13">
        <v>135679.35570000001</v>
      </c>
      <c r="AA23" s="14">
        <v>10956.72</v>
      </c>
      <c r="AB23" s="15">
        <v>223100</v>
      </c>
      <c r="AC23" s="13">
        <f t="shared" si="1"/>
        <v>369736.07570000004</v>
      </c>
      <c r="AD23" s="14">
        <v>-225456.17681027998</v>
      </c>
      <c r="AE23" s="13">
        <f>AC23-Y23+AD23</f>
        <v>113046.89888972006</v>
      </c>
      <c r="AF23" s="13">
        <v>2591.9018244000004</v>
      </c>
      <c r="AG23" s="13">
        <f>AE23-AF23</f>
        <v>110454.99706532006</v>
      </c>
    </row>
    <row r="24" spans="1:33" s="16" customFormat="1" ht="12.75" customHeight="1">
      <c r="A24" s="8">
        <v>17</v>
      </c>
      <c r="B24" s="17" t="s">
        <v>52</v>
      </c>
      <c r="C24" s="10"/>
      <c r="D24" s="10"/>
      <c r="E24" s="10"/>
      <c r="F24" s="10"/>
      <c r="G24" s="10"/>
      <c r="H24" s="10">
        <f t="shared" si="3"/>
        <v>0</v>
      </c>
      <c r="I24" s="10"/>
      <c r="J24" s="10"/>
      <c r="K24" s="10"/>
      <c r="L24" s="10"/>
      <c r="M24" s="10"/>
      <c r="N24" s="10">
        <f t="shared" si="4"/>
        <v>0</v>
      </c>
      <c r="O24" s="11">
        <v>746</v>
      </c>
      <c r="P24" s="11">
        <v>0</v>
      </c>
      <c r="Q24" s="11">
        <v>4860.18</v>
      </c>
      <c r="R24" s="11">
        <v>0</v>
      </c>
      <c r="S24" s="11">
        <v>0</v>
      </c>
      <c r="T24" s="11">
        <v>0</v>
      </c>
      <c r="U24" s="11">
        <v>0</v>
      </c>
      <c r="V24" s="11">
        <v>6994</v>
      </c>
      <c r="W24" s="11">
        <v>0</v>
      </c>
      <c r="X24" s="11"/>
      <c r="Y24" s="12">
        <f t="shared" si="0"/>
        <v>12600.18</v>
      </c>
      <c r="Z24" s="13">
        <v>66812.037</v>
      </c>
      <c r="AA24" s="14">
        <v>9690.48</v>
      </c>
      <c r="AB24" s="15">
        <v>18600</v>
      </c>
      <c r="AC24" s="13">
        <f t="shared" si="1"/>
        <v>95102.51699999999</v>
      </c>
      <c r="AD24" s="14">
        <v>-85016.81505232002</v>
      </c>
      <c r="AE24" s="13">
        <f t="shared" si="5"/>
        <v>-2514.478052320017</v>
      </c>
      <c r="AF24" s="13">
        <v>1533.26424888</v>
      </c>
      <c r="AG24" s="13">
        <f t="shared" si="2"/>
        <v>-4047.742301200017</v>
      </c>
    </row>
    <row r="25" spans="1:33" s="16" customFormat="1" ht="12.75" customHeight="1">
      <c r="A25" s="8">
        <v>18</v>
      </c>
      <c r="B25" s="17" t="s">
        <v>53</v>
      </c>
      <c r="C25" s="10"/>
      <c r="D25" s="10"/>
      <c r="E25" s="10"/>
      <c r="F25" s="10"/>
      <c r="G25" s="10">
        <v>23032</v>
      </c>
      <c r="H25" s="10">
        <f t="shared" si="3"/>
        <v>23032</v>
      </c>
      <c r="I25" s="10"/>
      <c r="J25" s="10"/>
      <c r="K25" s="10"/>
      <c r="L25" s="10"/>
      <c r="M25" s="10"/>
      <c r="N25" s="10">
        <f t="shared" si="4"/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/>
      <c r="Y25" s="12">
        <f t="shared" si="0"/>
        <v>0</v>
      </c>
      <c r="Z25" s="13">
        <v>56118.005999999994</v>
      </c>
      <c r="AA25" s="14">
        <v>9690.48</v>
      </c>
      <c r="AB25" s="15">
        <v>18600</v>
      </c>
      <c r="AC25" s="13">
        <f t="shared" si="1"/>
        <v>84408.48599999999</v>
      </c>
      <c r="AD25" s="14">
        <v>-95561.62612724</v>
      </c>
      <c r="AE25" s="13">
        <f t="shared" si="5"/>
        <v>-11153.14012724001</v>
      </c>
      <c r="AF25" s="13">
        <v>1586.2926290400003</v>
      </c>
      <c r="AG25" s="13">
        <f t="shared" si="2"/>
        <v>-12739.432756280012</v>
      </c>
    </row>
    <row r="26" spans="1:33" s="16" customFormat="1" ht="12.75" customHeight="1">
      <c r="A26" s="8">
        <v>19</v>
      </c>
      <c r="B26" s="17" t="s">
        <v>54</v>
      </c>
      <c r="C26" s="10"/>
      <c r="D26" s="10"/>
      <c r="E26" s="10"/>
      <c r="F26" s="10"/>
      <c r="G26" s="10">
        <v>34548</v>
      </c>
      <c r="H26" s="10">
        <f t="shared" si="3"/>
        <v>34548</v>
      </c>
      <c r="I26" s="10"/>
      <c r="J26" s="10"/>
      <c r="K26" s="10"/>
      <c r="L26" s="10"/>
      <c r="M26" s="10"/>
      <c r="N26" s="10">
        <f t="shared" si="4"/>
        <v>0</v>
      </c>
      <c r="O26" s="11">
        <v>2308</v>
      </c>
      <c r="P26" s="11">
        <v>73642</v>
      </c>
      <c r="Q26" s="11">
        <v>126425</v>
      </c>
      <c r="R26" s="11">
        <v>0</v>
      </c>
      <c r="S26" s="11">
        <v>0</v>
      </c>
      <c r="T26" s="11">
        <v>14689</v>
      </c>
      <c r="U26" s="11">
        <v>0</v>
      </c>
      <c r="V26" s="11">
        <v>0</v>
      </c>
      <c r="W26" s="11">
        <v>0</v>
      </c>
      <c r="X26" s="11"/>
      <c r="Y26" s="12">
        <f t="shared" si="0"/>
        <v>217064</v>
      </c>
      <c r="Z26" s="13">
        <v>96781.9473</v>
      </c>
      <c r="AA26" s="14">
        <v>10659.6</v>
      </c>
      <c r="AB26" s="15">
        <v>15000</v>
      </c>
      <c r="AC26" s="13">
        <f t="shared" si="1"/>
        <v>122441.5473</v>
      </c>
      <c r="AD26" s="14">
        <v>-78401.38728020003</v>
      </c>
      <c r="AE26" s="13">
        <f t="shared" si="5"/>
        <v>-173023.83998020002</v>
      </c>
      <c r="AF26" s="13">
        <v>3016.08388368</v>
      </c>
      <c r="AG26" s="13">
        <f t="shared" si="2"/>
        <v>-176039.92386388002</v>
      </c>
    </row>
    <row r="27" spans="1:33" s="16" customFormat="1" ht="12.75" customHeight="1">
      <c r="A27" s="8">
        <v>20</v>
      </c>
      <c r="B27" s="17" t="s">
        <v>55</v>
      </c>
      <c r="C27" s="10"/>
      <c r="D27" s="10"/>
      <c r="E27" s="10"/>
      <c r="F27" s="10"/>
      <c r="G27" s="10"/>
      <c r="H27" s="10">
        <f t="shared" si="3"/>
        <v>0</v>
      </c>
      <c r="I27" s="10"/>
      <c r="J27" s="10">
        <v>3308</v>
      </c>
      <c r="K27" s="10"/>
      <c r="L27" s="10"/>
      <c r="M27" s="10"/>
      <c r="N27" s="10">
        <f t="shared" si="4"/>
        <v>3308</v>
      </c>
      <c r="O27" s="11">
        <v>0</v>
      </c>
      <c r="P27" s="11">
        <v>32403</v>
      </c>
      <c r="Q27" s="11">
        <v>0</v>
      </c>
      <c r="R27" s="11">
        <v>0</v>
      </c>
      <c r="S27" s="11">
        <v>0</v>
      </c>
      <c r="T27" s="11">
        <v>15289</v>
      </c>
      <c r="U27" s="11">
        <v>0</v>
      </c>
      <c r="V27" s="11">
        <v>0</v>
      </c>
      <c r="W27" s="11">
        <v>0</v>
      </c>
      <c r="X27" s="11"/>
      <c r="Y27" s="12">
        <f t="shared" si="0"/>
        <v>47692</v>
      </c>
      <c r="Z27" s="13">
        <v>128676.47399999999</v>
      </c>
      <c r="AA27" s="14">
        <v>10740.84</v>
      </c>
      <c r="AB27" s="15">
        <v>30000</v>
      </c>
      <c r="AC27" s="13">
        <f t="shared" si="1"/>
        <v>169417.31399999998</v>
      </c>
      <c r="AD27" s="14">
        <v>-75224.10985236</v>
      </c>
      <c r="AE27" s="13">
        <f>AC27-Y27+AD27</f>
        <v>46501.20414763999</v>
      </c>
      <c r="AF27" s="13">
        <v>5233.8965036399995</v>
      </c>
      <c r="AG27" s="13">
        <f t="shared" si="2"/>
        <v>41267.30764399999</v>
      </c>
    </row>
    <row r="28" spans="1:33" s="16" customFormat="1" ht="12.75" customHeight="1">
      <c r="A28" s="8">
        <v>21</v>
      </c>
      <c r="B28" s="17" t="s">
        <v>56</v>
      </c>
      <c r="C28" s="10"/>
      <c r="D28" s="10">
        <v>4365</v>
      </c>
      <c r="E28" s="10"/>
      <c r="F28" s="10"/>
      <c r="G28" s="10">
        <v>69096</v>
      </c>
      <c r="H28" s="10">
        <f t="shared" si="3"/>
        <v>73461</v>
      </c>
      <c r="I28" s="10"/>
      <c r="J28" s="10">
        <v>4319</v>
      </c>
      <c r="K28" s="10">
        <v>3536</v>
      </c>
      <c r="L28" s="10"/>
      <c r="M28" s="10"/>
      <c r="N28" s="10">
        <f t="shared" si="4"/>
        <v>7855</v>
      </c>
      <c r="O28" s="11">
        <v>4756</v>
      </c>
      <c r="P28" s="11">
        <v>25763</v>
      </c>
      <c r="Q28" s="11">
        <v>161601.31</v>
      </c>
      <c r="R28" s="11">
        <v>7353</v>
      </c>
      <c r="S28" s="11">
        <v>0</v>
      </c>
      <c r="T28" s="11">
        <v>20600</v>
      </c>
      <c r="U28" s="11">
        <v>11600</v>
      </c>
      <c r="V28" s="11">
        <v>0</v>
      </c>
      <c r="W28" s="11">
        <v>0</v>
      </c>
      <c r="X28" s="11"/>
      <c r="Y28" s="12">
        <f t="shared" si="0"/>
        <v>231673.31</v>
      </c>
      <c r="Z28" s="13">
        <v>201344.34900000002</v>
      </c>
      <c r="AA28" s="14">
        <v>78214.56</v>
      </c>
      <c r="AB28" s="15">
        <v>40800</v>
      </c>
      <c r="AC28" s="13">
        <f t="shared" si="1"/>
        <v>320358.909</v>
      </c>
      <c r="AD28" s="14">
        <v>185997.56433955996</v>
      </c>
      <c r="AE28" s="13">
        <f t="shared" si="5"/>
        <v>274683.1633395599</v>
      </c>
      <c r="AF28" s="13">
        <v>9464.32345572</v>
      </c>
      <c r="AG28" s="13">
        <f t="shared" si="2"/>
        <v>265218.83988383994</v>
      </c>
    </row>
    <row r="29" spans="1:33" s="16" customFormat="1" ht="12.75" customHeight="1">
      <c r="A29" s="8">
        <v>22</v>
      </c>
      <c r="B29" s="17" t="s">
        <v>57</v>
      </c>
      <c r="C29" s="10"/>
      <c r="D29" s="10"/>
      <c r="E29" s="10">
        <v>2824</v>
      </c>
      <c r="F29" s="10"/>
      <c r="G29" s="10"/>
      <c r="H29" s="10">
        <f t="shared" si="3"/>
        <v>2824</v>
      </c>
      <c r="I29" s="10"/>
      <c r="J29" s="10"/>
      <c r="K29" s="10"/>
      <c r="L29" s="10"/>
      <c r="M29" s="10"/>
      <c r="N29" s="10">
        <f t="shared" si="4"/>
        <v>0</v>
      </c>
      <c r="O29" s="11">
        <v>2740</v>
      </c>
      <c r="P29" s="11">
        <v>0</v>
      </c>
      <c r="Q29" s="11">
        <v>0</v>
      </c>
      <c r="R29" s="11">
        <v>0</v>
      </c>
      <c r="S29" s="11">
        <v>46614</v>
      </c>
      <c r="T29" s="11">
        <v>0</v>
      </c>
      <c r="U29" s="11">
        <v>0</v>
      </c>
      <c r="V29" s="11">
        <v>0</v>
      </c>
      <c r="W29" s="11">
        <v>0</v>
      </c>
      <c r="X29" s="11">
        <v>16000</v>
      </c>
      <c r="Y29" s="12">
        <f>O29+P29+Q29+R29+S29+T29+U29+V29+X29</f>
        <v>65354</v>
      </c>
      <c r="Z29" s="13">
        <v>94282.5258</v>
      </c>
      <c r="AA29" s="14">
        <v>6116.28</v>
      </c>
      <c r="AB29" s="15">
        <v>15000</v>
      </c>
      <c r="AC29" s="13">
        <f t="shared" si="1"/>
        <v>115398.8058</v>
      </c>
      <c r="AD29" s="14">
        <v>-70507.58564863999</v>
      </c>
      <c r="AE29" s="13">
        <f t="shared" si="5"/>
        <v>-20462.779848639984</v>
      </c>
      <c r="AF29" s="13">
        <v>13915.863927</v>
      </c>
      <c r="AG29" s="13">
        <f t="shared" si="2"/>
        <v>-34378.64377563998</v>
      </c>
    </row>
    <row r="30" spans="1:33" s="16" customFormat="1" ht="12.75" customHeight="1">
      <c r="A30" s="8">
        <v>23</v>
      </c>
      <c r="B30" s="17" t="s">
        <v>58</v>
      </c>
      <c r="C30" s="10"/>
      <c r="D30" s="10"/>
      <c r="E30" s="10">
        <v>3229</v>
      </c>
      <c r="F30" s="10"/>
      <c r="G30" s="10"/>
      <c r="H30" s="10">
        <f t="shared" si="3"/>
        <v>3229</v>
      </c>
      <c r="I30" s="10"/>
      <c r="J30" s="10">
        <v>4082</v>
      </c>
      <c r="K30" s="10"/>
      <c r="L30" s="10"/>
      <c r="M30" s="10"/>
      <c r="N30" s="10">
        <f t="shared" si="4"/>
        <v>4082</v>
      </c>
      <c r="O30" s="11">
        <v>1262</v>
      </c>
      <c r="P30" s="11">
        <v>47315</v>
      </c>
      <c r="Q30" s="11">
        <v>8061</v>
      </c>
      <c r="R30" s="11">
        <v>0</v>
      </c>
      <c r="S30" s="11">
        <v>0</v>
      </c>
      <c r="T30" s="11">
        <v>18384</v>
      </c>
      <c r="U30" s="11">
        <v>0</v>
      </c>
      <c r="V30" s="11">
        <v>0</v>
      </c>
      <c r="W30" s="11">
        <v>0</v>
      </c>
      <c r="X30" s="11"/>
      <c r="Y30" s="12">
        <f t="shared" si="0"/>
        <v>75022</v>
      </c>
      <c r="Z30" s="13">
        <v>93012.9363</v>
      </c>
      <c r="AA30" s="14">
        <v>6116.28</v>
      </c>
      <c r="AB30" s="15">
        <v>15000</v>
      </c>
      <c r="AC30" s="13">
        <f t="shared" si="1"/>
        <v>114129.2163</v>
      </c>
      <c r="AD30" s="14">
        <v>-24367.780541919983</v>
      </c>
      <c r="AE30" s="13">
        <f t="shared" si="5"/>
        <v>14739.435758080017</v>
      </c>
      <c r="AF30" s="13">
        <v>11022.58989972</v>
      </c>
      <c r="AG30" s="13">
        <f t="shared" si="2"/>
        <v>3716.845858360017</v>
      </c>
    </row>
    <row r="31" spans="1:33" s="16" customFormat="1" ht="12.75" customHeight="1">
      <c r="A31" s="8">
        <v>24</v>
      </c>
      <c r="B31" s="17" t="s">
        <v>59</v>
      </c>
      <c r="C31" s="10"/>
      <c r="D31" s="10"/>
      <c r="E31" s="10">
        <v>3372</v>
      </c>
      <c r="F31" s="10"/>
      <c r="G31" s="10"/>
      <c r="H31" s="10">
        <f t="shared" si="3"/>
        <v>3372</v>
      </c>
      <c r="I31" s="10"/>
      <c r="J31" s="10">
        <v>3395</v>
      </c>
      <c r="K31" s="10"/>
      <c r="L31" s="10"/>
      <c r="M31" s="10"/>
      <c r="N31" s="10">
        <f t="shared" si="4"/>
        <v>3395</v>
      </c>
      <c r="O31" s="11">
        <v>1181</v>
      </c>
      <c r="P31" s="11">
        <v>15047</v>
      </c>
      <c r="Q31" s="11">
        <v>0</v>
      </c>
      <c r="R31" s="11">
        <v>2681</v>
      </c>
      <c r="S31" s="11">
        <v>0</v>
      </c>
      <c r="T31" s="11">
        <v>22500</v>
      </c>
      <c r="U31" s="11">
        <v>0</v>
      </c>
      <c r="V31" s="11">
        <v>0</v>
      </c>
      <c r="W31" s="11">
        <v>0</v>
      </c>
      <c r="X31" s="11">
        <v>16000</v>
      </c>
      <c r="Y31" s="12">
        <f>O31+P31+Q31+R31+S31+T31+U31+V31+X31</f>
        <v>57409</v>
      </c>
      <c r="Z31" s="13">
        <v>92914.51439999999</v>
      </c>
      <c r="AA31" s="14">
        <v>8288.28</v>
      </c>
      <c r="AB31" s="15">
        <v>15000</v>
      </c>
      <c r="AC31" s="13">
        <f t="shared" si="1"/>
        <v>116202.79439999998</v>
      </c>
      <c r="AD31" s="14">
        <v>-290060.5907882</v>
      </c>
      <c r="AE31" s="13">
        <f t="shared" si="5"/>
        <v>-231266.7963882</v>
      </c>
      <c r="AF31" s="13">
        <v>26021.31660828</v>
      </c>
      <c r="AG31" s="13">
        <f t="shared" si="2"/>
        <v>-257288.11299648</v>
      </c>
    </row>
    <row r="32" spans="1:33" s="16" customFormat="1" ht="12.75" customHeight="1">
      <c r="A32" s="8">
        <v>25</v>
      </c>
      <c r="B32" s="17" t="s">
        <v>60</v>
      </c>
      <c r="C32" s="10"/>
      <c r="D32" s="10">
        <v>3335</v>
      </c>
      <c r="E32" s="10"/>
      <c r="F32" s="10"/>
      <c r="G32" s="10"/>
      <c r="H32" s="10">
        <f t="shared" si="3"/>
        <v>3335</v>
      </c>
      <c r="I32" s="10"/>
      <c r="J32" s="10">
        <v>4261</v>
      </c>
      <c r="K32" s="10"/>
      <c r="L32" s="10"/>
      <c r="M32" s="10"/>
      <c r="N32" s="10">
        <f t="shared" si="4"/>
        <v>4261</v>
      </c>
      <c r="O32" s="11">
        <v>3156</v>
      </c>
      <c r="P32" s="11">
        <v>45182</v>
      </c>
      <c r="Q32" s="11">
        <v>31556.09</v>
      </c>
      <c r="R32" s="11">
        <v>0</v>
      </c>
      <c r="S32" s="11">
        <v>0</v>
      </c>
      <c r="T32" s="11">
        <v>13870</v>
      </c>
      <c r="U32" s="11">
        <v>0</v>
      </c>
      <c r="V32" s="11">
        <v>0</v>
      </c>
      <c r="W32" s="11">
        <v>0</v>
      </c>
      <c r="X32" s="11"/>
      <c r="Y32" s="12">
        <f>O32+P32+Q32+R32+S32+T32+U32+V32</f>
        <v>93764.09</v>
      </c>
      <c r="Z32" s="13">
        <v>86767.4748</v>
      </c>
      <c r="AA32" s="14">
        <v>3956.28</v>
      </c>
      <c r="AB32" s="15">
        <v>21000</v>
      </c>
      <c r="AC32" s="13">
        <f t="shared" si="1"/>
        <v>111723.7548</v>
      </c>
      <c r="AD32" s="14">
        <v>439.11830560000726</v>
      </c>
      <c r="AE32" s="13">
        <f t="shared" si="5"/>
        <v>18398.783105600007</v>
      </c>
      <c r="AF32" s="13">
        <v>5569.85146788</v>
      </c>
      <c r="AG32" s="13">
        <f t="shared" si="2"/>
        <v>12828.931637720007</v>
      </c>
    </row>
    <row r="33" spans="1:33" s="16" customFormat="1" ht="12.75" customHeight="1">
      <c r="A33" s="8">
        <v>26</v>
      </c>
      <c r="B33" s="17" t="s">
        <v>61</v>
      </c>
      <c r="C33" s="10"/>
      <c r="D33" s="10"/>
      <c r="E33" s="10"/>
      <c r="F33" s="10"/>
      <c r="G33" s="10">
        <v>23032</v>
      </c>
      <c r="H33" s="10">
        <f t="shared" si="3"/>
        <v>23032</v>
      </c>
      <c r="I33" s="10"/>
      <c r="J33" s="10"/>
      <c r="K33" s="10"/>
      <c r="L33" s="10"/>
      <c r="M33" s="10"/>
      <c r="N33" s="10">
        <f t="shared" si="4"/>
        <v>0</v>
      </c>
      <c r="O33" s="11">
        <v>1066</v>
      </c>
      <c r="P33" s="11">
        <v>47178</v>
      </c>
      <c r="Q33" s="11">
        <v>2430.09</v>
      </c>
      <c r="R33" s="11">
        <v>0</v>
      </c>
      <c r="S33" s="11">
        <v>0</v>
      </c>
      <c r="T33" s="11">
        <v>168460</v>
      </c>
      <c r="U33" s="11">
        <v>9280</v>
      </c>
      <c r="V33" s="11">
        <v>9991</v>
      </c>
      <c r="W33" s="11">
        <v>0</v>
      </c>
      <c r="X33" s="11"/>
      <c r="Y33" s="12">
        <f>O33+P33+Q33+R33+S33+T33+U33+V33</f>
        <v>238405.09</v>
      </c>
      <c r="Z33" s="13">
        <v>87186.2538</v>
      </c>
      <c r="AA33" s="14">
        <v>8288.28</v>
      </c>
      <c r="AB33" s="15">
        <v>22800</v>
      </c>
      <c r="AC33" s="13">
        <f t="shared" si="1"/>
        <v>118274.5338</v>
      </c>
      <c r="AD33" s="14">
        <v>-255156.36358772</v>
      </c>
      <c r="AE33" s="13">
        <f t="shared" si="5"/>
        <v>-375286.91978771996</v>
      </c>
      <c r="AF33" s="13">
        <v>6557.75274924</v>
      </c>
      <c r="AG33" s="13">
        <f t="shared" si="2"/>
        <v>-381844.67253696</v>
      </c>
    </row>
    <row r="34" spans="1:33" s="16" customFormat="1" ht="12.75" customHeight="1">
      <c r="A34" s="8">
        <v>27</v>
      </c>
      <c r="B34" s="17" t="s">
        <v>62</v>
      </c>
      <c r="C34" s="10">
        <v>9546</v>
      </c>
      <c r="D34" s="10"/>
      <c r="E34" s="10"/>
      <c r="F34" s="10"/>
      <c r="G34" s="10"/>
      <c r="H34" s="10">
        <f t="shared" si="3"/>
        <v>9546</v>
      </c>
      <c r="I34" s="10"/>
      <c r="J34" s="10"/>
      <c r="K34" s="10"/>
      <c r="L34" s="10"/>
      <c r="M34" s="10"/>
      <c r="N34" s="10">
        <f t="shared" si="4"/>
        <v>0</v>
      </c>
      <c r="O34" s="11">
        <v>2838</v>
      </c>
      <c r="P34" s="11">
        <v>21343</v>
      </c>
      <c r="Q34" s="11">
        <v>4860.18</v>
      </c>
      <c r="R34" s="11">
        <v>2681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/>
      <c r="Y34" s="12">
        <f t="shared" si="0"/>
        <v>31722.18</v>
      </c>
      <c r="Z34" s="13">
        <v>91826.5725</v>
      </c>
      <c r="AA34" s="14">
        <v>8288.28</v>
      </c>
      <c r="AB34" s="15">
        <v>16800</v>
      </c>
      <c r="AC34" s="13">
        <f t="shared" si="1"/>
        <v>116914.8525</v>
      </c>
      <c r="AD34" s="14">
        <v>-146702.11936436</v>
      </c>
      <c r="AE34" s="13">
        <f t="shared" si="5"/>
        <v>-61509.44686436001</v>
      </c>
      <c r="AF34" s="13">
        <v>11396.86173108</v>
      </c>
      <c r="AG34" s="13">
        <f t="shared" si="2"/>
        <v>-72906.30859544002</v>
      </c>
    </row>
    <row r="35" spans="1:33" s="16" customFormat="1" ht="12.75" customHeight="1">
      <c r="A35" s="8">
        <v>28</v>
      </c>
      <c r="B35" s="17" t="s">
        <v>63</v>
      </c>
      <c r="C35" s="10"/>
      <c r="D35" s="10">
        <v>2546</v>
      </c>
      <c r="E35" s="10"/>
      <c r="F35" s="10"/>
      <c r="G35" s="10"/>
      <c r="H35" s="10">
        <f t="shared" si="3"/>
        <v>2546</v>
      </c>
      <c r="I35" s="10"/>
      <c r="J35" s="10">
        <v>4538</v>
      </c>
      <c r="K35" s="10"/>
      <c r="L35" s="10"/>
      <c r="M35" s="10"/>
      <c r="N35" s="10">
        <f t="shared" si="4"/>
        <v>4538</v>
      </c>
      <c r="O35" s="11">
        <v>1458</v>
      </c>
      <c r="P35" s="11">
        <v>0</v>
      </c>
      <c r="Q35" s="11">
        <v>462</v>
      </c>
      <c r="R35" s="11">
        <v>0</v>
      </c>
      <c r="S35" s="11">
        <v>54418</v>
      </c>
      <c r="T35" s="11">
        <v>63461</v>
      </c>
      <c r="U35" s="11">
        <v>14500</v>
      </c>
      <c r="V35" s="11">
        <v>0</v>
      </c>
      <c r="W35" s="11">
        <v>27144</v>
      </c>
      <c r="X35" s="11"/>
      <c r="Y35" s="12">
        <f>O35+P35+Q35+R35+S35+T35+U35+V35+W35</f>
        <v>161443</v>
      </c>
      <c r="Z35" s="13">
        <v>95545.22399999999</v>
      </c>
      <c r="AA35" s="14">
        <v>8288.28</v>
      </c>
      <c r="AB35" s="15">
        <v>22800</v>
      </c>
      <c r="AC35" s="13">
        <f>Z35+AA35+AB35</f>
        <v>126633.50399999999</v>
      </c>
      <c r="AD35" s="13">
        <v>-165907.82809336</v>
      </c>
      <c r="AE35" s="13">
        <f>AC35-Y35+AD35</f>
        <v>-200717.32409336002</v>
      </c>
      <c r="AF35" s="13">
        <v>14078.08581228</v>
      </c>
      <c r="AG35" s="13">
        <f>AE35-AF35</f>
        <v>-214795.40990564003</v>
      </c>
    </row>
    <row r="36" spans="1:33" s="16" customFormat="1" ht="12.75" customHeight="1">
      <c r="A36" s="18"/>
      <c r="B36" s="19" t="s">
        <v>64</v>
      </c>
      <c r="C36" s="20">
        <f aca="true" t="shared" si="6" ref="C36:Y36">SUM(C8:C35)</f>
        <v>9546</v>
      </c>
      <c r="D36" s="20">
        <f t="shared" si="6"/>
        <v>37778</v>
      </c>
      <c r="E36" s="20">
        <f t="shared" si="6"/>
        <v>9425</v>
      </c>
      <c r="F36" s="20">
        <f t="shared" si="6"/>
        <v>0</v>
      </c>
      <c r="G36" s="20">
        <f t="shared" si="6"/>
        <v>542156</v>
      </c>
      <c r="H36" s="20">
        <f t="shared" si="6"/>
        <v>598905</v>
      </c>
      <c r="I36" s="20">
        <f t="shared" si="6"/>
        <v>5826</v>
      </c>
      <c r="J36" s="20">
        <f t="shared" si="6"/>
        <v>35900</v>
      </c>
      <c r="K36" s="20">
        <f t="shared" si="6"/>
        <v>28681</v>
      </c>
      <c r="L36" s="20">
        <f t="shared" si="6"/>
        <v>0</v>
      </c>
      <c r="M36" s="20">
        <f t="shared" si="6"/>
        <v>0</v>
      </c>
      <c r="N36" s="20">
        <f t="shared" si="6"/>
        <v>70407</v>
      </c>
      <c r="O36" s="21">
        <f t="shared" si="6"/>
        <v>89292</v>
      </c>
      <c r="P36" s="21">
        <f t="shared" si="6"/>
        <v>622520</v>
      </c>
      <c r="Q36" s="21">
        <f t="shared" si="6"/>
        <v>720210.64</v>
      </c>
      <c r="R36" s="21">
        <f t="shared" si="6"/>
        <v>120294</v>
      </c>
      <c r="S36" s="21">
        <f t="shared" si="6"/>
        <v>421237</v>
      </c>
      <c r="T36" s="21">
        <f t="shared" si="6"/>
        <v>754195</v>
      </c>
      <c r="U36" s="21">
        <f t="shared" si="6"/>
        <v>73660</v>
      </c>
      <c r="V36" s="21">
        <f t="shared" si="6"/>
        <v>60866</v>
      </c>
      <c r="W36" s="21">
        <f>SUM(W8:W35)</f>
        <v>27144</v>
      </c>
      <c r="X36" s="21">
        <f>SUM(X8:X35)</f>
        <v>32000</v>
      </c>
      <c r="Y36" s="22">
        <f t="shared" si="6"/>
        <v>2921418.64</v>
      </c>
      <c r="Z36" s="22">
        <f aca="true" t="shared" si="7" ref="Z36:AE36">SUM(Z8:Z35)</f>
        <v>2967060.4779</v>
      </c>
      <c r="AA36" s="22">
        <f t="shared" si="7"/>
        <v>356439.8400000002</v>
      </c>
      <c r="AB36" s="22">
        <f t="shared" si="7"/>
        <v>956900</v>
      </c>
      <c r="AC36" s="23">
        <f t="shared" si="7"/>
        <v>4280400.3179</v>
      </c>
      <c r="AD36" s="22">
        <f t="shared" si="7"/>
        <v>-2791436.9595332006</v>
      </c>
      <c r="AE36" s="22">
        <f t="shared" si="7"/>
        <v>-1432455.2816332</v>
      </c>
      <c r="AF36" s="23">
        <f>SUM(AF8:AF35)</f>
        <v>173620.43953380003</v>
      </c>
      <c r="AG36" s="23">
        <f>SUM(AG8:AG35)</f>
        <v>-1606075.7211670002</v>
      </c>
    </row>
    <row r="37" spans="1:32" ht="15">
      <c r="A37" s="24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4"/>
    </row>
    <row r="38" spans="1:32" ht="15">
      <c r="A38" s="2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7"/>
      <c r="Z38" s="27"/>
      <c r="AA38" s="27"/>
      <c r="AB38" s="27"/>
      <c r="AC38" s="27"/>
      <c r="AD38" s="27"/>
      <c r="AE38" s="27"/>
      <c r="AF38" s="24"/>
    </row>
    <row r="39" spans="1:32" ht="15">
      <c r="A39" s="28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27"/>
      <c r="AF39" s="24"/>
    </row>
    <row r="40" spans="1:32" ht="15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31"/>
      <c r="Q40" s="31"/>
      <c r="R40" s="31"/>
      <c r="S40" s="31"/>
      <c r="T40" s="31"/>
      <c r="U40" s="38"/>
      <c r="V40" s="38"/>
      <c r="W40" s="38"/>
      <c r="X40" s="31"/>
      <c r="Y40" s="31"/>
      <c r="Z40" s="31"/>
      <c r="AA40" s="31"/>
      <c r="AB40" s="31"/>
      <c r="AC40" s="31"/>
      <c r="AD40" s="31"/>
      <c r="AE40" s="27"/>
      <c r="AF40" s="24"/>
    </row>
    <row r="41" spans="1:32" ht="15">
      <c r="A41" s="28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27"/>
      <c r="AF41" s="24"/>
    </row>
    <row r="42" spans="1:32" ht="15">
      <c r="A42" s="28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27"/>
      <c r="AF42" s="24"/>
    </row>
    <row r="43" spans="1:32" ht="15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27"/>
      <c r="AF43" s="24"/>
    </row>
    <row r="44" spans="1:32" ht="18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1"/>
      <c r="AF44" s="24"/>
    </row>
    <row r="45" spans="1:32" ht="18.75">
      <c r="A45" s="32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1"/>
      <c r="AF45" s="24"/>
    </row>
    <row r="46" spans="1:32" ht="15">
      <c r="A46" s="3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"/>
      <c r="AF46" s="24"/>
    </row>
  </sheetData>
  <sheetProtection/>
  <mergeCells count="40">
    <mergeCell ref="A1:AD1"/>
    <mergeCell ref="A2:AD2"/>
    <mergeCell ref="A4:A6"/>
    <mergeCell ref="B4:B6"/>
    <mergeCell ref="C4:G4"/>
    <mergeCell ref="H4:H6"/>
    <mergeCell ref="I4:M4"/>
    <mergeCell ref="N4:N6"/>
    <mergeCell ref="O4:V4"/>
    <mergeCell ref="Y4:Y6"/>
    <mergeCell ref="AG4:AG6"/>
    <mergeCell ref="C5:C6"/>
    <mergeCell ref="D5:D6"/>
    <mergeCell ref="E5:E6"/>
    <mergeCell ref="F5:F6"/>
    <mergeCell ref="G5:G6"/>
    <mergeCell ref="I5:I6"/>
    <mergeCell ref="J5:J6"/>
    <mergeCell ref="K5:K6"/>
    <mergeCell ref="L5:L6"/>
    <mergeCell ref="Z4:Z6"/>
    <mergeCell ref="AA4:AB5"/>
    <mergeCell ref="AC4:AC6"/>
    <mergeCell ref="AD4:AD6"/>
    <mergeCell ref="AE4:AE6"/>
    <mergeCell ref="AF4:AF6"/>
    <mergeCell ref="A44:AD44"/>
    <mergeCell ref="B45:AD45"/>
    <mergeCell ref="T5:T6"/>
    <mergeCell ref="U5:U6"/>
    <mergeCell ref="V5:V6"/>
    <mergeCell ref="W5:W6"/>
    <mergeCell ref="X5:X6"/>
    <mergeCell ref="U40:W40"/>
    <mergeCell ref="M5:M6"/>
    <mergeCell ref="O5:O6"/>
    <mergeCell ref="P5:P6"/>
    <mergeCell ref="Q5:Q6"/>
    <mergeCell ref="R5:R6"/>
    <mergeCell ref="S5:S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2016-09-20T07:12:21Z</dcterms:modified>
  <cp:category/>
  <cp:version/>
  <cp:contentType/>
  <cp:contentStatus/>
</cp:coreProperties>
</file>